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Password="F1E1" lockStructure="1"/>
  <bookViews>
    <workbookView xWindow="0" yWindow="0" windowWidth="19200" windowHeight="6000" tabRatio="608"/>
  </bookViews>
  <sheets>
    <sheet name="Symulacja" sheetId="3" r:id="rId1"/>
    <sheet name="Harmonogramy spłat" sheetId="1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6" l="1"/>
  <c r="B12" i="16"/>
  <c r="I5" i="16" s="1"/>
  <c r="W5" i="16" s="1"/>
  <c r="B10" i="16"/>
  <c r="R5" i="16" l="1"/>
  <c r="L2" i="16"/>
  <c r="E20" i="3" l="1"/>
  <c r="D22" i="3" l="1"/>
  <c r="B9" i="16"/>
  <c r="B11" i="16" l="1"/>
  <c r="Q6" i="16" s="1"/>
  <c r="T6" i="16"/>
  <c r="G6" i="16"/>
  <c r="N7" i="16"/>
  <c r="E7" i="16"/>
  <c r="H6" i="16"/>
  <c r="D29" i="3" s="1"/>
  <c r="Y6" i="16" l="1"/>
  <c r="F6" i="16"/>
  <c r="I6" i="16" s="1"/>
  <c r="G7" i="16" s="1"/>
  <c r="S6" i="16"/>
  <c r="H7" i="16"/>
  <c r="E8" i="16"/>
  <c r="Q7" i="16"/>
  <c r="Y7" i="16"/>
  <c r="N8" i="16"/>
  <c r="F7" i="16" l="1"/>
  <c r="I7" i="16" s="1"/>
  <c r="G8" i="16" s="1"/>
  <c r="Q8" i="16"/>
  <c r="Y8" i="16"/>
  <c r="N9" i="16"/>
  <c r="S7" i="16"/>
  <c r="E9" i="16"/>
  <c r="H8" i="16"/>
  <c r="Q9" i="16" l="1"/>
  <c r="Y9" i="16"/>
  <c r="N10" i="16"/>
  <c r="E10" i="16"/>
  <c r="H9" i="16"/>
  <c r="S8" i="16"/>
  <c r="F8" i="16"/>
  <c r="S9" i="16" l="1"/>
  <c r="I8" i="16"/>
  <c r="E11" i="16"/>
  <c r="H10" i="16"/>
  <c r="N11" i="16"/>
  <c r="Q10" i="16"/>
  <c r="Y10" i="16"/>
  <c r="N12" i="16" l="1"/>
  <c r="Q11" i="16"/>
  <c r="Y11" i="16"/>
  <c r="E12" i="16"/>
  <c r="H11" i="16"/>
  <c r="G9" i="16"/>
  <c r="F9" i="16" s="1"/>
  <c r="I9" i="16" s="1"/>
  <c r="S10" i="16"/>
  <c r="S11" i="16" l="1"/>
  <c r="G10" i="16"/>
  <c r="F10" i="16" s="1"/>
  <c r="I10" i="16" s="1"/>
  <c r="E13" i="16"/>
  <c r="H12" i="16"/>
  <c r="Y12" i="16"/>
  <c r="N13" i="16"/>
  <c r="Q12" i="16"/>
  <c r="D30" i="3" s="1"/>
  <c r="S12" i="16" l="1"/>
  <c r="G11" i="16"/>
  <c r="F11" i="16" s="1"/>
  <c r="I11" i="16" s="1"/>
  <c r="Y13" i="16"/>
  <c r="N14" i="16"/>
  <c r="Q13" i="16"/>
  <c r="H13" i="16"/>
  <c r="E14" i="16"/>
  <c r="S13" i="16" l="1"/>
  <c r="G12" i="16"/>
  <c r="F12" i="16" s="1"/>
  <c r="I12" i="16" s="1"/>
  <c r="E15" i="16"/>
  <c r="H14" i="16"/>
  <c r="Q14" i="16"/>
  <c r="Y14" i="16"/>
  <c r="N15" i="16"/>
  <c r="S14" i="16" l="1"/>
  <c r="N16" i="16"/>
  <c r="Q15" i="16"/>
  <c r="Y15" i="16"/>
  <c r="E16" i="16"/>
  <c r="H15" i="16"/>
  <c r="G13" i="16"/>
  <c r="F13" i="16" s="1"/>
  <c r="I13" i="16" s="1"/>
  <c r="G14" i="16" l="1"/>
  <c r="F14" i="16" s="1"/>
  <c r="I14" i="16" s="1"/>
  <c r="S15" i="16"/>
  <c r="Y16" i="16"/>
  <c r="N17" i="16"/>
  <c r="Q16" i="16"/>
  <c r="E17" i="16"/>
  <c r="H16" i="16"/>
  <c r="S16" i="16" l="1"/>
  <c r="H17" i="16"/>
  <c r="E18" i="16"/>
  <c r="Y17" i="16"/>
  <c r="Q17" i="16"/>
  <c r="N18" i="16"/>
  <c r="G15" i="16"/>
  <c r="F15" i="16" s="1"/>
  <c r="I15" i="16" s="1"/>
  <c r="S17" i="16" l="1"/>
  <c r="E19" i="16"/>
  <c r="H18" i="16"/>
  <c r="Q18" i="16"/>
  <c r="Y18" i="16"/>
  <c r="N19" i="16"/>
  <c r="G16" i="16"/>
  <c r="F16" i="16" s="1"/>
  <c r="I16" i="16" s="1"/>
  <c r="S18" i="16" l="1"/>
  <c r="G17" i="16"/>
  <c r="F17" i="16" s="1"/>
  <c r="I17" i="16" s="1"/>
  <c r="E20" i="16"/>
  <c r="H19" i="16"/>
  <c r="N20" i="16"/>
  <c r="Q19" i="16"/>
  <c r="Y19" i="16"/>
  <c r="S19" i="16" l="1"/>
  <c r="N21" i="16"/>
  <c r="Y20" i="16"/>
  <c r="Q20" i="16"/>
  <c r="G18" i="16"/>
  <c r="F18" i="16" s="1"/>
  <c r="I18" i="16" s="1"/>
  <c r="E21" i="16"/>
  <c r="H20" i="16"/>
  <c r="S20" i="16" l="1"/>
  <c r="G19" i="16"/>
  <c r="F19" i="16" s="1"/>
  <c r="I19" i="16" s="1"/>
  <c r="N22" i="16"/>
  <c r="Q21" i="16"/>
  <c r="Y21" i="16"/>
  <c r="E22" i="16"/>
  <c r="H21" i="16"/>
  <c r="S21" i="16" l="1"/>
  <c r="G20" i="16"/>
  <c r="F20" i="16" s="1"/>
  <c r="I20" i="16" s="1"/>
  <c r="Y22" i="16"/>
  <c r="N23" i="16"/>
  <c r="Q22" i="16"/>
  <c r="E23" i="16"/>
  <c r="H22" i="16"/>
  <c r="G21" i="16" l="1"/>
  <c r="F21" i="16" s="1"/>
  <c r="I21" i="16" s="1"/>
  <c r="H23" i="16"/>
  <c r="E24" i="16"/>
  <c r="S22" i="16"/>
  <c r="Q23" i="16"/>
  <c r="Y23" i="16"/>
  <c r="N24" i="16"/>
  <c r="G22" i="16" l="1"/>
  <c r="F22" i="16" s="1"/>
  <c r="I22" i="16" s="1"/>
  <c r="Y24" i="16"/>
  <c r="N25" i="16"/>
  <c r="Q24" i="16"/>
  <c r="S23" i="16"/>
  <c r="E25" i="16"/>
  <c r="H24" i="16"/>
  <c r="S24" i="16" l="1"/>
  <c r="G23" i="16"/>
  <c r="F23" i="16" s="1"/>
  <c r="I23" i="16" s="1"/>
  <c r="Q25" i="16"/>
  <c r="N26" i="16"/>
  <c r="Y25" i="16"/>
  <c r="E26" i="16"/>
  <c r="H25" i="16"/>
  <c r="G24" i="16" l="1"/>
  <c r="F24" i="16" s="1"/>
  <c r="I24" i="16" s="1"/>
  <c r="Y26" i="16"/>
  <c r="N27" i="16"/>
  <c r="Q26" i="16"/>
  <c r="E27" i="16"/>
  <c r="H26" i="16"/>
  <c r="S25" i="16"/>
  <c r="G25" i="16" l="1"/>
  <c r="F25" i="16" s="1"/>
  <c r="I25" i="16" s="1"/>
  <c r="H27" i="16"/>
  <c r="E28" i="16"/>
  <c r="S26" i="16"/>
  <c r="Q27" i="16"/>
  <c r="Y27" i="16"/>
  <c r="N28" i="16"/>
  <c r="S27" i="16" l="1"/>
  <c r="G26" i="16"/>
  <c r="F26" i="16" s="1"/>
  <c r="I26" i="16" s="1"/>
  <c r="Y28" i="16"/>
  <c r="N29" i="16"/>
  <c r="Q28" i="16"/>
  <c r="E29" i="16"/>
  <c r="H28" i="16"/>
  <c r="G27" i="16" l="1"/>
  <c r="F27" i="16" s="1"/>
  <c r="I27" i="16" s="1"/>
  <c r="E30" i="16"/>
  <c r="H29" i="16"/>
  <c r="S28" i="16"/>
  <c r="Q29" i="16"/>
  <c r="N30" i="16"/>
  <c r="Y29" i="16"/>
  <c r="S29" i="16" l="1"/>
  <c r="G28" i="16"/>
  <c r="F28" i="16" s="1"/>
  <c r="I28" i="16" s="1"/>
  <c r="Y30" i="16"/>
  <c r="N31" i="16"/>
  <c r="Q30" i="16"/>
  <c r="E31" i="16"/>
  <c r="H30" i="16"/>
  <c r="S30" i="16" l="1"/>
  <c r="G29" i="16"/>
  <c r="F29" i="16" s="1"/>
  <c r="I29" i="16" s="1"/>
  <c r="Q31" i="16"/>
  <c r="Y31" i="16"/>
  <c r="N32" i="16"/>
  <c r="H31" i="16"/>
  <c r="E32" i="16"/>
  <c r="S31" i="16" l="1"/>
  <c r="G30" i="16"/>
  <c r="F30" i="16" s="1"/>
  <c r="I30" i="16" s="1"/>
  <c r="E33" i="16"/>
  <c r="H32" i="16"/>
  <c r="Y32" i="16"/>
  <c r="N33" i="16"/>
  <c r="Q32" i="16"/>
  <c r="S32" i="16" l="1"/>
  <c r="G31" i="16"/>
  <c r="F31" i="16" s="1"/>
  <c r="I31" i="16" s="1"/>
  <c r="Q33" i="16"/>
  <c r="N34" i="16"/>
  <c r="Y33" i="16"/>
  <c r="E34" i="16"/>
  <c r="H33" i="16"/>
  <c r="G32" i="16" l="1"/>
  <c r="F32" i="16" s="1"/>
  <c r="I32" i="16" s="1"/>
  <c r="E35" i="16"/>
  <c r="H34" i="16"/>
  <c r="S33" i="16"/>
  <c r="Y34" i="16"/>
  <c r="N35" i="16"/>
  <c r="Q34" i="16"/>
  <c r="G33" i="16" l="1"/>
  <c r="F33" i="16" s="1"/>
  <c r="I33" i="16" s="1"/>
  <c r="S34" i="16"/>
  <c r="H35" i="16"/>
  <c r="E36" i="16"/>
  <c r="Q35" i="16"/>
  <c r="Y35" i="16"/>
  <c r="N36" i="16"/>
  <c r="S35" i="16" l="1"/>
  <c r="G34" i="16"/>
  <c r="F34" i="16" s="1"/>
  <c r="I34" i="16" s="1"/>
  <c r="E37" i="16"/>
  <c r="H36" i="16"/>
  <c r="Y36" i="16"/>
  <c r="N37" i="16"/>
  <c r="Q36" i="16"/>
  <c r="S36" i="16" l="1"/>
  <c r="G35" i="16"/>
  <c r="F35" i="16" s="1"/>
  <c r="I35" i="16" s="1"/>
  <c r="Q37" i="16"/>
  <c r="Y37" i="16"/>
  <c r="N38" i="16"/>
  <c r="H37" i="16"/>
  <c r="E38" i="16"/>
  <c r="S37" i="16" l="1"/>
  <c r="G36" i="16"/>
  <c r="F36" i="16" s="1"/>
  <c r="I36" i="16" s="1"/>
  <c r="E39" i="16"/>
  <c r="H38" i="16"/>
  <c r="Q38" i="16"/>
  <c r="Y38" i="16"/>
  <c r="N39" i="16"/>
  <c r="S38" i="16" l="1"/>
  <c r="G37" i="16"/>
  <c r="F37" i="16" s="1"/>
  <c r="I37" i="16" s="1"/>
  <c r="N40" i="16"/>
  <c r="Q39" i="16"/>
  <c r="Y39" i="16"/>
  <c r="E40" i="16"/>
  <c r="H39" i="16"/>
  <c r="S39" i="16" l="1"/>
  <c r="Y40" i="16"/>
  <c r="N41" i="16"/>
  <c r="Q40" i="16"/>
  <c r="E41" i="16"/>
  <c r="H40" i="16"/>
  <c r="G38" i="16"/>
  <c r="F38" i="16" s="1"/>
  <c r="I38" i="16" s="1"/>
  <c r="S40" i="16" l="1"/>
  <c r="G39" i="16"/>
  <c r="F39" i="16" s="1"/>
  <c r="I39" i="16" s="1"/>
  <c r="H41" i="16"/>
  <c r="E42" i="16"/>
  <c r="Q41" i="16"/>
  <c r="Y41" i="16"/>
  <c r="N42" i="16"/>
  <c r="S41" i="16" l="1"/>
  <c r="G40" i="16"/>
  <c r="F40" i="16" s="1"/>
  <c r="I40" i="16" s="1"/>
  <c r="Q42" i="16"/>
  <c r="Y42" i="16"/>
  <c r="N43" i="16"/>
  <c r="E43" i="16"/>
  <c r="H42" i="16"/>
  <c r="G41" i="16" l="1"/>
  <c r="F41" i="16" s="1"/>
  <c r="I41" i="16" s="1"/>
  <c r="S42" i="16"/>
  <c r="N44" i="16"/>
  <c r="Q43" i="16"/>
  <c r="Y43" i="16"/>
  <c r="E44" i="16"/>
  <c r="H43" i="16"/>
  <c r="S43" i="16" l="1"/>
  <c r="G42" i="16"/>
  <c r="F42" i="16" s="1"/>
  <c r="I42" i="16" s="1"/>
  <c r="Y44" i="16"/>
  <c r="N45" i="16"/>
  <c r="Q44" i="16"/>
  <c r="E45" i="16"/>
  <c r="H44" i="16"/>
  <c r="G43" i="16" l="1"/>
  <c r="F43" i="16" s="1"/>
  <c r="I43" i="16" s="1"/>
  <c r="S44" i="16"/>
  <c r="E46" i="16"/>
  <c r="H45" i="16"/>
  <c r="N46" i="16"/>
  <c r="Q45" i="16"/>
  <c r="Y45" i="16"/>
  <c r="G44" i="16" l="1"/>
  <c r="F44" i="16" s="1"/>
  <c r="I44" i="16" s="1"/>
  <c r="E47" i="16"/>
  <c r="H46" i="16"/>
  <c r="S45" i="16"/>
  <c r="N47" i="16"/>
  <c r="Q46" i="16"/>
  <c r="Y46" i="16"/>
  <c r="H47" i="16" l="1"/>
  <c r="E48" i="16"/>
  <c r="G45" i="16"/>
  <c r="F45" i="16" s="1"/>
  <c r="I45" i="16" s="1"/>
  <c r="S46" i="16"/>
  <c r="Q47" i="16"/>
  <c r="Y47" i="16"/>
  <c r="N48" i="16"/>
  <c r="S47" i="16" l="1"/>
  <c r="G46" i="16"/>
  <c r="F46" i="16" s="1"/>
  <c r="I46" i="16" s="1"/>
  <c r="E49" i="16"/>
  <c r="H48" i="16"/>
  <c r="N49" i="16"/>
  <c r="Q48" i="16"/>
  <c r="Y48" i="16"/>
  <c r="S48" i="16" l="1"/>
  <c r="Y49" i="16"/>
  <c r="N50" i="16"/>
  <c r="Q49" i="16"/>
  <c r="E50" i="16"/>
  <c r="H49" i="16"/>
  <c r="G47" i="16"/>
  <c r="F47" i="16" s="1"/>
  <c r="I47" i="16" s="1"/>
  <c r="G48" i="16" l="1"/>
  <c r="F48" i="16" s="1"/>
  <c r="I48" i="16" s="1"/>
  <c r="S49" i="16"/>
  <c r="H50" i="16"/>
  <c r="E51" i="16"/>
  <c r="Q50" i="16"/>
  <c r="Y50" i="16"/>
  <c r="N51" i="16"/>
  <c r="S50" i="16" l="1"/>
  <c r="G49" i="16"/>
  <c r="F49" i="16" s="1"/>
  <c r="I49" i="16" s="1"/>
  <c r="E52" i="16"/>
  <c r="H51" i="16"/>
  <c r="N52" i="16"/>
  <c r="Q51" i="16"/>
  <c r="Y51" i="16"/>
  <c r="S51" i="16" l="1"/>
  <c r="G50" i="16"/>
  <c r="F50" i="16" s="1"/>
  <c r="I50" i="16" s="1"/>
  <c r="E53" i="16"/>
  <c r="H52" i="16"/>
  <c r="Y52" i="16"/>
  <c r="N53" i="16"/>
  <c r="Q52" i="16"/>
  <c r="S52" i="16" l="1"/>
  <c r="G51" i="16"/>
  <c r="F51" i="16" s="1"/>
  <c r="I51" i="16" s="1"/>
  <c r="N54" i="16"/>
  <c r="Q53" i="16"/>
  <c r="Y53" i="16"/>
  <c r="E54" i="16"/>
  <c r="H53" i="16"/>
  <c r="G52" i="16" l="1"/>
  <c r="F52" i="16" s="1"/>
  <c r="I52" i="16" s="1"/>
  <c r="E55" i="16"/>
  <c r="H54" i="16"/>
  <c r="S53" i="16"/>
  <c r="N55" i="16"/>
  <c r="Q54" i="16"/>
  <c r="Y54" i="16"/>
  <c r="G53" i="16" l="1"/>
  <c r="F53" i="16" s="1"/>
  <c r="I53" i="16" s="1"/>
  <c r="S54" i="16"/>
  <c r="H55" i="16"/>
  <c r="E56" i="16"/>
  <c r="Q55" i="16"/>
  <c r="Y55" i="16"/>
  <c r="N56" i="16"/>
  <c r="S55" i="16" l="1"/>
  <c r="E57" i="16"/>
  <c r="H56" i="16"/>
  <c r="G54" i="16"/>
  <c r="F54" i="16" s="1"/>
  <c r="I54" i="16" s="1"/>
  <c r="N57" i="16"/>
  <c r="Q56" i="16"/>
  <c r="Y56" i="16"/>
  <c r="G55" i="16" l="1"/>
  <c r="F55" i="16" s="1"/>
  <c r="I55" i="16" s="1"/>
  <c r="S56" i="16"/>
  <c r="Y57" i="16"/>
  <c r="N58" i="16"/>
  <c r="Q57" i="16"/>
  <c r="E58" i="16"/>
  <c r="H57" i="16"/>
  <c r="S57" i="16" l="1"/>
  <c r="G56" i="16"/>
  <c r="F56" i="16" s="1"/>
  <c r="I56" i="16" s="1"/>
  <c r="H58" i="16"/>
  <c r="E59" i="16"/>
  <c r="Q58" i="16"/>
  <c r="Y58" i="16"/>
  <c r="N59" i="16"/>
  <c r="S58" i="16" l="1"/>
  <c r="N60" i="16"/>
  <c r="Q59" i="16"/>
  <c r="Y59" i="16"/>
  <c r="G57" i="16"/>
  <c r="F57" i="16" s="1"/>
  <c r="I57" i="16" s="1"/>
  <c r="E60" i="16"/>
  <c r="H59" i="16"/>
  <c r="S59" i="16" l="1"/>
  <c r="G58" i="16"/>
  <c r="F58" i="16" s="1"/>
  <c r="I58" i="16" s="1"/>
  <c r="E61" i="16"/>
  <c r="H60" i="16"/>
  <c r="Y60" i="16"/>
  <c r="N61" i="16"/>
  <c r="Q60" i="16"/>
  <c r="S60" i="16" l="1"/>
  <c r="G59" i="16"/>
  <c r="F59" i="16" s="1"/>
  <c r="I59" i="16" s="1"/>
  <c r="E62" i="16"/>
  <c r="H61" i="16"/>
  <c r="N62" i="16"/>
  <c r="Q61" i="16"/>
  <c r="Y61" i="16"/>
  <c r="G60" i="16" l="1"/>
  <c r="F60" i="16" s="1"/>
  <c r="I60" i="16" s="1"/>
  <c r="E63" i="16"/>
  <c r="H62" i="16"/>
  <c r="S61" i="16"/>
  <c r="N63" i="16"/>
  <c r="Q62" i="16"/>
  <c r="Y62" i="16"/>
  <c r="H63" i="16" l="1"/>
  <c r="E64" i="16"/>
  <c r="Q63" i="16"/>
  <c r="Y63" i="16"/>
  <c r="N64" i="16"/>
  <c r="G61" i="16"/>
  <c r="F61" i="16" s="1"/>
  <c r="I61" i="16" s="1"/>
  <c r="S62" i="16"/>
  <c r="S63" i="16" l="1"/>
  <c r="E65" i="16"/>
  <c r="H64" i="16"/>
  <c r="G62" i="16"/>
  <c r="F62" i="16" s="1"/>
  <c r="I62" i="16" s="1"/>
  <c r="N65" i="16"/>
  <c r="Q64" i="16"/>
  <c r="Y64" i="16"/>
  <c r="S64" i="16" l="1"/>
  <c r="Y65" i="16"/>
  <c r="N66" i="16"/>
  <c r="Q65" i="16"/>
  <c r="G63" i="16"/>
  <c r="F63" i="16" s="1"/>
  <c r="I63" i="16" s="1"/>
  <c r="E66" i="16"/>
  <c r="H65" i="16"/>
  <c r="S65" i="16" l="1"/>
  <c r="G64" i="16"/>
  <c r="F64" i="16" s="1"/>
  <c r="I64" i="16" s="1"/>
  <c r="H66" i="16"/>
  <c r="E67" i="16"/>
  <c r="Q66" i="16"/>
  <c r="Y66" i="16"/>
  <c r="N67" i="16"/>
  <c r="S66" i="16" l="1"/>
  <c r="G65" i="16"/>
  <c r="F65" i="16" s="1"/>
  <c r="I65" i="16" s="1"/>
  <c r="N68" i="16"/>
  <c r="Q67" i="16"/>
  <c r="Y67" i="16"/>
  <c r="E68" i="16"/>
  <c r="H67" i="16"/>
  <c r="S67" i="16" l="1"/>
  <c r="G66" i="16"/>
  <c r="F66" i="16" s="1"/>
  <c r="I66" i="16" s="1"/>
  <c r="E69" i="16"/>
  <c r="H68" i="16"/>
  <c r="Y68" i="16"/>
  <c r="N69" i="16"/>
  <c r="Q68" i="16"/>
  <c r="S68" i="16" l="1"/>
  <c r="G67" i="16"/>
  <c r="F67" i="16" s="1"/>
  <c r="I67" i="16" s="1"/>
  <c r="E70" i="16"/>
  <c r="H69" i="16"/>
  <c r="N70" i="16"/>
  <c r="Q69" i="16"/>
  <c r="Y69" i="16"/>
  <c r="S69" i="16" l="1"/>
  <c r="G68" i="16"/>
  <c r="F68" i="16" s="1"/>
  <c r="I68" i="16" s="1"/>
  <c r="E71" i="16"/>
  <c r="H70" i="16"/>
  <c r="N71" i="16"/>
  <c r="Q70" i="16"/>
  <c r="Y70" i="16"/>
  <c r="G69" i="16" l="1"/>
  <c r="F69" i="16" s="1"/>
  <c r="I69" i="16" s="1"/>
  <c r="H71" i="16"/>
  <c r="E72" i="16"/>
  <c r="S70" i="16"/>
  <c r="Q71" i="16"/>
  <c r="Y71" i="16"/>
  <c r="N72" i="16"/>
  <c r="S71" i="16" l="1"/>
  <c r="G70" i="16"/>
  <c r="F70" i="16" s="1"/>
  <c r="I70" i="16" s="1"/>
  <c r="E73" i="16"/>
  <c r="H72" i="16"/>
  <c r="N73" i="16"/>
  <c r="Q72" i="16"/>
  <c r="Y72" i="16"/>
  <c r="S72" i="16" l="1"/>
  <c r="Y73" i="16"/>
  <c r="N74" i="16"/>
  <c r="Q73" i="16"/>
  <c r="E74" i="16"/>
  <c r="H73" i="16"/>
  <c r="G71" i="16"/>
  <c r="F71" i="16" s="1"/>
  <c r="I71" i="16" s="1"/>
  <c r="G72" i="16" l="1"/>
  <c r="F72" i="16" s="1"/>
  <c r="I72" i="16" s="1"/>
  <c r="S73" i="16"/>
  <c r="E75" i="16"/>
  <c r="H74" i="16"/>
  <c r="Q74" i="16"/>
  <c r="N75" i="16"/>
  <c r="Y74" i="16"/>
  <c r="G73" i="16" l="1"/>
  <c r="F73" i="16" s="1"/>
  <c r="I73" i="16" s="1"/>
  <c r="S74" i="16"/>
  <c r="Q75" i="16"/>
  <c r="N76" i="16"/>
  <c r="Y75" i="16"/>
  <c r="E76" i="16"/>
  <c r="H75" i="16"/>
  <c r="G74" i="16" l="1"/>
  <c r="F74" i="16" s="1"/>
  <c r="I74" i="16" s="1"/>
  <c r="S75" i="16"/>
  <c r="E77" i="16"/>
  <c r="H76" i="16"/>
  <c r="N77" i="16"/>
  <c r="Q76" i="16"/>
  <c r="Y76" i="16"/>
  <c r="S76" i="16" l="1"/>
  <c r="G75" i="16"/>
  <c r="F75" i="16" s="1"/>
  <c r="I75" i="16" s="1"/>
  <c r="E78" i="16"/>
  <c r="H77" i="16"/>
  <c r="Y77" i="16"/>
  <c r="N78" i="16"/>
  <c r="Q77" i="16"/>
  <c r="G76" i="16" l="1"/>
  <c r="F76" i="16" s="1"/>
  <c r="I76" i="16" s="1"/>
  <c r="S77" i="16"/>
  <c r="H78" i="16"/>
  <c r="E79" i="16"/>
  <c r="Q78" i="16"/>
  <c r="Y78" i="16"/>
  <c r="N79" i="16"/>
  <c r="G77" i="16" l="1"/>
  <c r="F77" i="16" s="1"/>
  <c r="I77" i="16" s="1"/>
  <c r="Q79" i="16"/>
  <c r="N80" i="16"/>
  <c r="Y79" i="16"/>
  <c r="H79" i="16"/>
  <c r="E80" i="16"/>
  <c r="S78" i="16"/>
  <c r="G78" i="16" l="1"/>
  <c r="F78" i="16" s="1"/>
  <c r="I78" i="16" s="1"/>
  <c r="S79" i="16"/>
  <c r="H80" i="16"/>
  <c r="E81" i="16"/>
  <c r="Y80" i="16"/>
  <c r="N81" i="16"/>
  <c r="Q80" i="16"/>
  <c r="S80" i="16" l="1"/>
  <c r="E82" i="16"/>
  <c r="H81" i="16"/>
  <c r="N82" i="16"/>
  <c r="Y81" i="16"/>
  <c r="Q81" i="16"/>
  <c r="G79" i="16"/>
  <c r="F79" i="16" s="1"/>
  <c r="I79" i="16" s="1"/>
  <c r="S81" i="16" l="1"/>
  <c r="G80" i="16"/>
  <c r="F80" i="16" s="1"/>
  <c r="I80" i="16" s="1"/>
  <c r="E83" i="16"/>
  <c r="H82" i="16"/>
  <c r="Q82" i="16"/>
  <c r="N83" i="16"/>
  <c r="Y82" i="16"/>
  <c r="Q83" i="16" l="1"/>
  <c r="Y83" i="16"/>
  <c r="N84" i="16"/>
  <c r="G81" i="16"/>
  <c r="F81" i="16" s="1"/>
  <c r="I81" i="16" s="1"/>
  <c r="H83" i="16"/>
  <c r="E84" i="16"/>
  <c r="S82" i="16"/>
  <c r="G82" i="16" l="1"/>
  <c r="F82" i="16" s="1"/>
  <c r="I82" i="16" s="1"/>
  <c r="S83" i="16"/>
  <c r="E85" i="16"/>
  <c r="H84" i="16"/>
  <c r="N85" i="16"/>
  <c r="Q84" i="16"/>
  <c r="Y84" i="16"/>
  <c r="S84" i="16" l="1"/>
  <c r="E86" i="16"/>
  <c r="H85" i="16"/>
  <c r="Y85" i="16"/>
  <c r="N86" i="16"/>
  <c r="Q85" i="16"/>
  <c r="G83" i="16"/>
  <c r="F83" i="16" s="1"/>
  <c r="I83" i="16" s="1"/>
  <c r="G84" i="16" l="1"/>
  <c r="F84" i="16" s="1"/>
  <c r="I84" i="16" s="1"/>
  <c r="S85" i="16"/>
  <c r="H86" i="16"/>
  <c r="E87" i="16"/>
  <c r="Q86" i="16"/>
  <c r="Y86" i="16"/>
  <c r="N87" i="16"/>
  <c r="S86" i="16" l="1"/>
  <c r="G85" i="16"/>
  <c r="F85" i="16" s="1"/>
  <c r="I85" i="16" s="1"/>
  <c r="Q87" i="16"/>
  <c r="N88" i="16"/>
  <c r="Y87" i="16"/>
  <c r="H87" i="16"/>
  <c r="E88" i="16"/>
  <c r="S87" i="16" l="1"/>
  <c r="G86" i="16"/>
  <c r="F86" i="16" s="1"/>
  <c r="I86" i="16" s="1"/>
  <c r="Y88" i="16"/>
  <c r="N89" i="16"/>
  <c r="Q88" i="16"/>
  <c r="H88" i="16"/>
  <c r="E89" i="16"/>
  <c r="G87" i="16" l="1"/>
  <c r="F87" i="16" s="1"/>
  <c r="I87" i="16" s="1"/>
  <c r="N90" i="16"/>
  <c r="Y89" i="16"/>
  <c r="Q89" i="16"/>
  <c r="E90" i="16"/>
  <c r="H89" i="16"/>
  <c r="S88" i="16"/>
  <c r="S89" i="16" l="1"/>
  <c r="E91" i="16"/>
  <c r="H90" i="16"/>
  <c r="Q90" i="16"/>
  <c r="N91" i="16"/>
  <c r="Y90" i="16"/>
  <c r="G88" i="16"/>
  <c r="F88" i="16" s="1"/>
  <c r="I88" i="16" s="1"/>
  <c r="G89" i="16" l="1"/>
  <c r="F89" i="16" s="1"/>
  <c r="I89" i="16" s="1"/>
  <c r="S90" i="16"/>
  <c r="H91" i="16"/>
  <c r="E92" i="16"/>
  <c r="Q91" i="16"/>
  <c r="Y91" i="16"/>
  <c r="N92" i="16"/>
  <c r="S91" i="16" l="1"/>
  <c r="N93" i="16"/>
  <c r="Y92" i="16"/>
  <c r="Q92" i="16"/>
  <c r="E93" i="16"/>
  <c r="H92" i="16"/>
  <c r="G90" i="16"/>
  <c r="F90" i="16" s="1"/>
  <c r="I90" i="16" s="1"/>
  <c r="S92" i="16" l="1"/>
  <c r="E94" i="16"/>
  <c r="H93" i="16"/>
  <c r="Y93" i="16"/>
  <c r="N94" i="16"/>
  <c r="Q93" i="16"/>
  <c r="G91" i="16"/>
  <c r="F91" i="16" s="1"/>
  <c r="I91" i="16" s="1"/>
  <c r="S93" i="16" l="1"/>
  <c r="G92" i="16"/>
  <c r="F92" i="16" s="1"/>
  <c r="I92" i="16" s="1"/>
  <c r="Q94" i="16"/>
  <c r="Y94" i="16"/>
  <c r="N95" i="16"/>
  <c r="H94" i="16"/>
  <c r="E95" i="16"/>
  <c r="S94" i="16" l="1"/>
  <c r="G93" i="16"/>
  <c r="F93" i="16" s="1"/>
  <c r="I93" i="16" s="1"/>
  <c r="H95" i="16"/>
  <c r="E96" i="16"/>
  <c r="Q95" i="16"/>
  <c r="N96" i="16"/>
  <c r="Y95" i="16"/>
  <c r="G94" i="16" l="1"/>
  <c r="F94" i="16" s="1"/>
  <c r="I94" i="16" s="1"/>
  <c r="S95" i="16"/>
  <c r="H96" i="16"/>
  <c r="E97" i="16"/>
  <c r="Y96" i="16"/>
  <c r="Q96" i="16"/>
  <c r="N97" i="16"/>
  <c r="S96" i="16" l="1"/>
  <c r="G95" i="16"/>
  <c r="F95" i="16" s="1"/>
  <c r="I95" i="16" s="1"/>
  <c r="N98" i="16"/>
  <c r="Y97" i="16"/>
  <c r="Q97" i="16"/>
  <c r="E98" i="16"/>
  <c r="H97" i="16"/>
  <c r="G96" i="16" l="1"/>
  <c r="F96" i="16" s="1"/>
  <c r="I96" i="16" s="1"/>
  <c r="H98" i="16"/>
  <c r="E99" i="16"/>
  <c r="S97" i="16"/>
  <c r="Y98" i="16"/>
  <c r="Q98" i="16"/>
  <c r="N99" i="16"/>
  <c r="S98" i="16" l="1"/>
  <c r="G97" i="16"/>
  <c r="F97" i="16" s="1"/>
  <c r="I97" i="16" s="1"/>
  <c r="E100" i="16"/>
  <c r="H99" i="16"/>
  <c r="N100" i="16"/>
  <c r="Q99" i="16"/>
  <c r="Y99" i="16"/>
  <c r="G98" i="16" l="1"/>
  <c r="F98" i="16" s="1"/>
  <c r="I98" i="16" s="1"/>
  <c r="S99" i="16"/>
  <c r="N101" i="16"/>
  <c r="Y100" i="16"/>
  <c r="Q100" i="16"/>
  <c r="E101" i="16"/>
  <c r="H100" i="16"/>
  <c r="S100" i="16" l="1"/>
  <c r="G99" i="16"/>
  <c r="F99" i="16" s="1"/>
  <c r="I99" i="16" s="1"/>
  <c r="Q101" i="16"/>
  <c r="Y101" i="16"/>
  <c r="N102" i="16"/>
  <c r="H101" i="16"/>
  <c r="E102" i="16"/>
  <c r="S101" i="16" l="1"/>
  <c r="G100" i="16"/>
  <c r="F100" i="16" s="1"/>
  <c r="I100" i="16" s="1"/>
  <c r="H102" i="16"/>
  <c r="E103" i="16"/>
  <c r="Q102" i="16"/>
  <c r="Y102" i="16"/>
  <c r="N103" i="16"/>
  <c r="S102" i="16" l="1"/>
  <c r="G101" i="16"/>
  <c r="F101" i="16" s="1"/>
  <c r="I101" i="16" s="1"/>
  <c r="E104" i="16"/>
  <c r="H103" i="16"/>
  <c r="Y103" i="16"/>
  <c r="N104" i="16"/>
  <c r="Q103" i="16"/>
  <c r="S103" i="16" l="1"/>
  <c r="G102" i="16"/>
  <c r="F102" i="16" s="1"/>
  <c r="I102" i="16" s="1"/>
  <c r="Y104" i="16"/>
  <c r="Q104" i="16"/>
  <c r="N105" i="16"/>
  <c r="E105" i="16"/>
  <c r="H104" i="16"/>
  <c r="S104" i="16" l="1"/>
  <c r="E106" i="16"/>
  <c r="H105" i="16"/>
  <c r="N106" i="16"/>
  <c r="Q105" i="16"/>
  <c r="Y105" i="16"/>
  <c r="G103" i="16"/>
  <c r="F103" i="16" s="1"/>
  <c r="I103" i="16" s="1"/>
  <c r="G104" i="16" l="1"/>
  <c r="F104" i="16" s="1"/>
  <c r="I104" i="16" s="1"/>
  <c r="S105" i="16"/>
  <c r="Y106" i="16"/>
  <c r="Q106" i="16"/>
  <c r="N107" i="16"/>
  <c r="E107" i="16"/>
  <c r="H106" i="16"/>
  <c r="S106" i="16" l="1"/>
  <c r="G105" i="16"/>
  <c r="F105" i="16" s="1"/>
  <c r="I105" i="16" s="1"/>
  <c r="N108" i="16"/>
  <c r="Q107" i="16"/>
  <c r="Y107" i="16"/>
  <c r="E108" i="16"/>
  <c r="H107" i="16"/>
  <c r="S107" i="16" l="1"/>
  <c r="G106" i="16"/>
  <c r="F106" i="16" s="1"/>
  <c r="I106" i="16" s="1"/>
  <c r="E109" i="16"/>
  <c r="H108" i="16"/>
  <c r="N109" i="16"/>
  <c r="Y108" i="16"/>
  <c r="Q108" i="16"/>
  <c r="S108" i="16" l="1"/>
  <c r="Q109" i="16"/>
  <c r="Y109" i="16"/>
  <c r="N110" i="16"/>
  <c r="H109" i="16"/>
  <c r="E110" i="16"/>
  <c r="G107" i="16"/>
  <c r="F107" i="16" s="1"/>
  <c r="I107" i="16" s="1"/>
  <c r="S109" i="16" l="1"/>
  <c r="G108" i="16"/>
  <c r="F108" i="16" s="1"/>
  <c r="I108" i="16" s="1"/>
  <c r="H110" i="16"/>
  <c r="E111" i="16"/>
  <c r="Q110" i="16"/>
  <c r="Y110" i="16"/>
  <c r="N111" i="16"/>
  <c r="S110" i="16" l="1"/>
  <c r="G109" i="16"/>
  <c r="F109" i="16" s="1"/>
  <c r="I109" i="16" s="1"/>
  <c r="Y111" i="16"/>
  <c r="N112" i="16"/>
  <c r="Q111" i="16"/>
  <c r="E112" i="16"/>
  <c r="H111" i="16"/>
  <c r="S111" i="16" l="1"/>
  <c r="H112" i="16"/>
  <c r="E113" i="16"/>
  <c r="G110" i="16"/>
  <c r="F110" i="16" s="1"/>
  <c r="I110" i="16" s="1"/>
  <c r="Y112" i="16"/>
  <c r="Q112" i="16"/>
  <c r="N113" i="16"/>
  <c r="S112" i="16" l="1"/>
  <c r="N114" i="16"/>
  <c r="Q113" i="16"/>
  <c r="Y113" i="16"/>
  <c r="E114" i="16"/>
  <c r="H113" i="16"/>
  <c r="G111" i="16"/>
  <c r="F111" i="16" s="1"/>
  <c r="I111" i="16" s="1"/>
  <c r="S113" i="16" l="1"/>
  <c r="G112" i="16"/>
  <c r="F112" i="16" s="1"/>
  <c r="I112" i="16" s="1"/>
  <c r="H114" i="16"/>
  <c r="E115" i="16"/>
  <c r="Y114" i="16"/>
  <c r="Q114" i="16"/>
  <c r="N115" i="16"/>
  <c r="S114" i="16" l="1"/>
  <c r="E116" i="16"/>
  <c r="H115" i="16"/>
  <c r="G113" i="16"/>
  <c r="F113" i="16" s="1"/>
  <c r="I113" i="16" s="1"/>
  <c r="N116" i="16"/>
  <c r="Q115" i="16"/>
  <c r="Y115" i="16"/>
  <c r="S115" i="16" l="1"/>
  <c r="E117" i="16"/>
  <c r="H116" i="16"/>
  <c r="N117" i="16"/>
  <c r="Y116" i="16"/>
  <c r="Q116" i="16"/>
  <c r="G114" i="16"/>
  <c r="F114" i="16" s="1"/>
  <c r="I114" i="16" s="1"/>
  <c r="S116" i="16" l="1"/>
  <c r="G115" i="16"/>
  <c r="F115" i="16" s="1"/>
  <c r="I115" i="16" s="1"/>
  <c r="Q117" i="16"/>
  <c r="Y117" i="16"/>
  <c r="N118" i="16"/>
  <c r="H117" i="16"/>
  <c r="E118" i="16"/>
  <c r="S117" i="16" l="1"/>
  <c r="G116" i="16"/>
  <c r="F116" i="16" s="1"/>
  <c r="I116" i="16" s="1"/>
  <c r="Q118" i="16"/>
  <c r="Y118" i="16"/>
  <c r="N119" i="16"/>
  <c r="H118" i="16"/>
  <c r="E119" i="16"/>
  <c r="S118" i="16" l="1"/>
  <c r="Y119" i="16"/>
  <c r="N120" i="16"/>
  <c r="Q119" i="16"/>
  <c r="E120" i="16"/>
  <c r="H119" i="16"/>
  <c r="G117" i="16"/>
  <c r="F117" i="16" s="1"/>
  <c r="I117" i="16" s="1"/>
  <c r="S119" i="16" l="1"/>
  <c r="H120" i="16"/>
  <c r="E121" i="16"/>
  <c r="G118" i="16"/>
  <c r="F118" i="16" s="1"/>
  <c r="I118" i="16" s="1"/>
  <c r="Y120" i="16"/>
  <c r="Q120" i="16"/>
  <c r="N121" i="16"/>
  <c r="S120" i="16" l="1"/>
  <c r="E122" i="16"/>
  <c r="H121" i="16"/>
  <c r="G119" i="16"/>
  <c r="F119" i="16" s="1"/>
  <c r="I119" i="16" s="1"/>
  <c r="N122" i="16"/>
  <c r="Q121" i="16"/>
  <c r="Y121" i="16"/>
  <c r="S121" i="16" l="1"/>
  <c r="G120" i="16"/>
  <c r="F120" i="16" s="1"/>
  <c r="I120" i="16" s="1"/>
  <c r="E123" i="16"/>
  <c r="H122" i="16"/>
  <c r="Y122" i="16"/>
  <c r="N123" i="16"/>
  <c r="Q122" i="16"/>
  <c r="S122" i="16" l="1"/>
  <c r="G121" i="16"/>
  <c r="F121" i="16" s="1"/>
  <c r="I121" i="16" s="1"/>
  <c r="N124" i="16"/>
  <c r="Q123" i="16"/>
  <c r="Y123" i="16"/>
  <c r="E124" i="16"/>
  <c r="H123" i="16"/>
  <c r="S123" i="16" l="1"/>
  <c r="G122" i="16"/>
  <c r="F122" i="16" s="1"/>
  <c r="I122" i="16" s="1"/>
  <c r="E125" i="16"/>
  <c r="H124" i="16"/>
  <c r="N125" i="16"/>
  <c r="Q124" i="16"/>
  <c r="Y124" i="16"/>
  <c r="G123" i="16" l="1"/>
  <c r="F123" i="16" s="1"/>
  <c r="I123" i="16" s="1"/>
  <c r="H125" i="16"/>
  <c r="E126" i="16"/>
  <c r="Q125" i="16"/>
  <c r="Y125" i="16"/>
  <c r="N126" i="16"/>
  <c r="S124" i="16"/>
  <c r="S125" i="16" l="1"/>
  <c r="G124" i="16"/>
  <c r="F124" i="16" s="1"/>
  <c r="I124" i="16" s="1"/>
  <c r="H126" i="16"/>
  <c r="E127" i="16"/>
  <c r="Y126" i="16"/>
  <c r="N127" i="16"/>
  <c r="Q126" i="16"/>
  <c r="S126" i="16" l="1"/>
  <c r="G125" i="16"/>
  <c r="F125" i="16" s="1"/>
  <c r="I125" i="16" s="1"/>
  <c r="H127" i="16"/>
  <c r="E128" i="16"/>
  <c r="Q127" i="16"/>
  <c r="Y127" i="16"/>
  <c r="N128" i="16"/>
  <c r="S127" i="16" l="1"/>
  <c r="E129" i="16"/>
  <c r="H128" i="16"/>
  <c r="Y128" i="16"/>
  <c r="N129" i="16"/>
  <c r="Q128" i="16"/>
  <c r="G126" i="16"/>
  <c r="F126" i="16" s="1"/>
  <c r="I126" i="16" s="1"/>
  <c r="G127" i="16" l="1"/>
  <c r="F127" i="16" s="1"/>
  <c r="I127" i="16" s="1"/>
  <c r="S128" i="16"/>
  <c r="E130" i="16"/>
  <c r="H129" i="16"/>
  <c r="Y129" i="16"/>
  <c r="N130" i="16"/>
  <c r="Q129" i="16"/>
  <c r="S129" i="16" l="1"/>
  <c r="G128" i="16"/>
  <c r="F128" i="16" s="1"/>
  <c r="I128" i="16" s="1"/>
  <c r="E131" i="16"/>
  <c r="H130" i="16"/>
  <c r="N131" i="16"/>
  <c r="Q130" i="16"/>
  <c r="Y130" i="16"/>
  <c r="S130" i="16" l="1"/>
  <c r="G129" i="16"/>
  <c r="F129" i="16" s="1"/>
  <c r="I129" i="16" s="1"/>
  <c r="Y131" i="16"/>
  <c r="N132" i="16"/>
  <c r="Q131" i="16"/>
  <c r="E132" i="16"/>
  <c r="H131" i="16"/>
  <c r="S131" i="16" l="1"/>
  <c r="G130" i="16"/>
  <c r="F130" i="16" s="1"/>
  <c r="I130" i="16" s="1"/>
  <c r="E133" i="16"/>
  <c r="H132" i="16"/>
  <c r="N133" i="16"/>
  <c r="M133" i="16" s="1"/>
  <c r="Y132" i="16"/>
  <c r="E134" i="16" l="1"/>
  <c r="H133" i="16"/>
  <c r="I133" i="16"/>
  <c r="G133" i="16"/>
  <c r="F133" i="16"/>
  <c r="G131" i="16"/>
  <c r="F131" i="16" s="1"/>
  <c r="I131" i="16" s="1"/>
  <c r="X133" i="16"/>
  <c r="W133" i="16"/>
  <c r="T133" i="16"/>
  <c r="N134" i="16"/>
  <c r="M134" i="16" s="1"/>
  <c r="S133" i="16"/>
  <c r="AA133" i="16"/>
  <c r="Q133" i="16"/>
  <c r="Y133" i="16"/>
  <c r="R133" i="16"/>
  <c r="P133" i="16"/>
  <c r="O133" i="16"/>
  <c r="Z133" i="16"/>
  <c r="G132" i="16" l="1"/>
  <c r="F132" i="16" s="1"/>
  <c r="I132" i="16" s="1"/>
  <c r="H134" i="16"/>
  <c r="G134" i="16"/>
  <c r="F134" i="16"/>
  <c r="I134" i="16"/>
  <c r="E135" i="16"/>
  <c r="AA134" i="16"/>
  <c r="Q134" i="16"/>
  <c r="Z134" i="16"/>
  <c r="P134" i="16"/>
  <c r="Y134" i="16"/>
  <c r="O134" i="16"/>
  <c r="X134" i="16"/>
  <c r="T134" i="16"/>
  <c r="W134" i="16"/>
  <c r="S134" i="16"/>
  <c r="R134" i="16"/>
  <c r="N135" i="16"/>
  <c r="M135" i="16" s="1"/>
  <c r="T135" i="16" l="1"/>
  <c r="N136" i="16"/>
  <c r="M136" i="16" s="1"/>
  <c r="S135" i="16"/>
  <c r="R135" i="16"/>
  <c r="AA135" i="16"/>
  <c r="Q135" i="16"/>
  <c r="Y135" i="16"/>
  <c r="O135" i="16"/>
  <c r="X135" i="16"/>
  <c r="W135" i="16"/>
  <c r="P135" i="16"/>
  <c r="Z135" i="16"/>
  <c r="E136" i="16"/>
  <c r="I135" i="16"/>
  <c r="H135" i="16"/>
  <c r="F135" i="16"/>
  <c r="G135" i="16"/>
  <c r="Y136" i="16" l="1"/>
  <c r="O136" i="16"/>
  <c r="X136" i="16"/>
  <c r="W136" i="16"/>
  <c r="T136" i="16"/>
  <c r="R136" i="16"/>
  <c r="Z136" i="16"/>
  <c r="S136" i="16"/>
  <c r="Q136" i="16"/>
  <c r="N137" i="16"/>
  <c r="M137" i="16" s="1"/>
  <c r="P136" i="16"/>
  <c r="AA136" i="16"/>
  <c r="F136" i="16"/>
  <c r="I136" i="16"/>
  <c r="H136" i="16"/>
  <c r="E137" i="16"/>
  <c r="G136" i="16"/>
  <c r="R137" i="16" l="1"/>
  <c r="AA137" i="16"/>
  <c r="Q137" i="16"/>
  <c r="Z137" i="16"/>
  <c r="P137" i="16"/>
  <c r="Y137" i="16"/>
  <c r="O137" i="16"/>
  <c r="W137" i="16"/>
  <c r="X137" i="16"/>
  <c r="T137" i="16"/>
  <c r="S137" i="16"/>
  <c r="N138" i="16"/>
  <c r="M138" i="16" s="1"/>
  <c r="I137" i="16"/>
  <c r="H137" i="16"/>
  <c r="G137" i="16"/>
  <c r="F137" i="16"/>
  <c r="E138" i="16"/>
  <c r="W138" i="16" l="1"/>
  <c r="T138" i="16"/>
  <c r="N139" i="16"/>
  <c r="M139" i="16" s="1"/>
  <c r="S138" i="16"/>
  <c r="R138" i="16"/>
  <c r="Z138" i="16"/>
  <c r="P138" i="16"/>
  <c r="Y138" i="16"/>
  <c r="X138" i="16"/>
  <c r="Q138" i="16"/>
  <c r="O138" i="16"/>
  <c r="AA138" i="16"/>
  <c r="E139" i="16"/>
  <c r="I138" i="16"/>
  <c r="G138" i="16"/>
  <c r="H138" i="16"/>
  <c r="F138" i="16"/>
  <c r="Z139" i="16" l="1"/>
  <c r="P139" i="16"/>
  <c r="Y139" i="16"/>
  <c r="O139" i="16"/>
  <c r="X139" i="16"/>
  <c r="W139" i="16"/>
  <c r="N140" i="16"/>
  <c r="M140" i="16" s="1"/>
  <c r="S139" i="16"/>
  <c r="AA139" i="16"/>
  <c r="T139" i="16"/>
  <c r="R139" i="16"/>
  <c r="Q139" i="16"/>
  <c r="G139" i="16"/>
  <c r="F139" i="16"/>
  <c r="E140" i="16"/>
  <c r="I139" i="16"/>
  <c r="H139" i="16"/>
  <c r="E141" i="16" l="1"/>
  <c r="I140" i="16"/>
  <c r="H140" i="16"/>
  <c r="G140" i="16"/>
  <c r="F140" i="16"/>
  <c r="N141" i="16"/>
  <c r="M141" i="16" s="1"/>
  <c r="S140" i="16"/>
  <c r="R140" i="16"/>
  <c r="AA140" i="16"/>
  <c r="Q140" i="16"/>
  <c r="Z140" i="16"/>
  <c r="P140" i="16"/>
  <c r="X140" i="16"/>
  <c r="Y140" i="16"/>
  <c r="W140" i="16"/>
  <c r="T140" i="16"/>
  <c r="O140" i="16"/>
  <c r="X141" i="16" l="1"/>
  <c r="W141" i="16"/>
  <c r="T141" i="16"/>
  <c r="N142" i="16"/>
  <c r="M142" i="16" s="1"/>
  <c r="S141" i="16"/>
  <c r="AA141" i="16"/>
  <c r="Q141" i="16"/>
  <c r="Z141" i="16"/>
  <c r="Y141" i="16"/>
  <c r="R141" i="16"/>
  <c r="P141" i="16"/>
  <c r="O141" i="16"/>
  <c r="E142" i="16"/>
  <c r="H141" i="16"/>
  <c r="I141" i="16"/>
  <c r="G141" i="16"/>
  <c r="F141" i="16"/>
  <c r="AA142" i="16" l="1"/>
  <c r="Q142" i="16"/>
  <c r="Z142" i="16"/>
  <c r="P142" i="16"/>
  <c r="Y142" i="16"/>
  <c r="O142" i="16"/>
  <c r="X142" i="16"/>
  <c r="T142" i="16"/>
  <c r="W142" i="16"/>
  <c r="S142" i="16"/>
  <c r="R142" i="16"/>
  <c r="N143" i="16"/>
  <c r="M143" i="16" s="1"/>
  <c r="H142" i="16"/>
  <c r="G142" i="16"/>
  <c r="F142" i="16"/>
  <c r="I142" i="16"/>
  <c r="E143" i="16"/>
  <c r="T143" i="16" l="1"/>
  <c r="N144" i="16"/>
  <c r="M144" i="16" s="1"/>
  <c r="S143" i="16"/>
  <c r="R143" i="16"/>
  <c r="AA143" i="16"/>
  <c r="Q143" i="16"/>
  <c r="Y143" i="16"/>
  <c r="O143" i="16"/>
  <c r="Z143" i="16"/>
  <c r="X143" i="16"/>
  <c r="W143" i="16"/>
  <c r="P143" i="16"/>
  <c r="E144" i="16"/>
  <c r="I143" i="16"/>
  <c r="H143" i="16"/>
  <c r="F143" i="16"/>
  <c r="G143" i="16"/>
  <c r="F144" i="16" l="1"/>
  <c r="I144" i="16"/>
  <c r="H144" i="16"/>
  <c r="E145" i="16"/>
  <c r="G144" i="16"/>
  <c r="Y144" i="16"/>
  <c r="O144" i="16"/>
  <c r="X144" i="16"/>
  <c r="W144" i="16"/>
  <c r="T144" i="16"/>
  <c r="R144" i="16"/>
  <c r="AA144" i="16"/>
  <c r="Z144" i="16"/>
  <c r="S144" i="16"/>
  <c r="Q144" i="16"/>
  <c r="N145" i="16"/>
  <c r="M145" i="16" s="1"/>
  <c r="P144" i="16"/>
  <c r="R145" i="16" l="1"/>
  <c r="AA145" i="16"/>
  <c r="Q145" i="16"/>
  <c r="Z145" i="16"/>
  <c r="P145" i="16"/>
  <c r="Y145" i="16"/>
  <c r="O145" i="16"/>
  <c r="W145" i="16"/>
  <c r="X145" i="16"/>
  <c r="T145" i="16"/>
  <c r="S145" i="16"/>
  <c r="N146" i="16"/>
  <c r="M146" i="16" s="1"/>
  <c r="I145" i="16"/>
  <c r="H145" i="16"/>
  <c r="G145" i="16"/>
  <c r="F145" i="16"/>
  <c r="E146" i="16"/>
  <c r="E147" i="16" l="1"/>
  <c r="I146" i="16"/>
  <c r="G146" i="16"/>
  <c r="H146" i="16"/>
  <c r="F146" i="16"/>
  <c r="W146" i="16"/>
  <c r="T146" i="16"/>
  <c r="N147" i="16"/>
  <c r="M147" i="16" s="1"/>
  <c r="S146" i="16"/>
  <c r="R146" i="16"/>
  <c r="Z146" i="16"/>
  <c r="P146" i="16"/>
  <c r="AA146" i="16"/>
  <c r="Y146" i="16"/>
  <c r="X146" i="16"/>
  <c r="Q146" i="16"/>
  <c r="O146" i="16"/>
  <c r="Z147" i="16" l="1"/>
  <c r="P147" i="16"/>
  <c r="Y147" i="16"/>
  <c r="O147" i="16"/>
  <c r="X147" i="16"/>
  <c r="W147" i="16"/>
  <c r="N148" i="16"/>
  <c r="M148" i="16" s="1"/>
  <c r="S147" i="16"/>
  <c r="AA147" i="16"/>
  <c r="T147" i="16"/>
  <c r="R147" i="16"/>
  <c r="Q147" i="16"/>
  <c r="G147" i="16"/>
  <c r="F147" i="16"/>
  <c r="E148" i="16"/>
  <c r="I147" i="16"/>
  <c r="H147" i="16"/>
  <c r="E149" i="16" l="1"/>
  <c r="I148" i="16"/>
  <c r="H148" i="16"/>
  <c r="G148" i="16"/>
  <c r="F148" i="16"/>
  <c r="T148" i="16"/>
  <c r="N149" i="16"/>
  <c r="M149" i="16" s="1"/>
  <c r="S148" i="16"/>
  <c r="R148" i="16"/>
  <c r="AA148" i="16"/>
  <c r="Q148" i="16"/>
  <c r="Z148" i="16"/>
  <c r="P148" i="16"/>
  <c r="X148" i="16"/>
  <c r="Y148" i="16"/>
  <c r="W148" i="16"/>
  <c r="O148" i="16"/>
  <c r="F149" i="16" l="1"/>
  <c r="E150" i="16"/>
  <c r="H149" i="16"/>
  <c r="I149" i="16"/>
  <c r="G149" i="16"/>
  <c r="Y149" i="16"/>
  <c r="O149" i="16"/>
  <c r="X149" i="16"/>
  <c r="W149" i="16"/>
  <c r="T149" i="16"/>
  <c r="N150" i="16"/>
  <c r="M150" i="16" s="1"/>
  <c r="S149" i="16"/>
  <c r="AA149" i="16"/>
  <c r="Q149" i="16"/>
  <c r="Z149" i="16"/>
  <c r="R149" i="16"/>
  <c r="P149" i="16"/>
  <c r="I150" i="16" l="1"/>
  <c r="H150" i="16"/>
  <c r="G150" i="16"/>
  <c r="F150" i="16"/>
  <c r="E151" i="16"/>
  <c r="R150" i="16"/>
  <c r="AA150" i="16"/>
  <c r="Q150" i="16"/>
  <c r="Z150" i="16"/>
  <c r="P150" i="16"/>
  <c r="Y150" i="16"/>
  <c r="O150" i="16"/>
  <c r="X150" i="16"/>
  <c r="W150" i="16"/>
  <c r="T150" i="16"/>
  <c r="N151" i="16"/>
  <c r="M151" i="16" s="1"/>
  <c r="S150" i="16"/>
  <c r="W151" i="16" l="1"/>
  <c r="T151" i="16"/>
  <c r="N152" i="16"/>
  <c r="M152" i="16" s="1"/>
  <c r="S151" i="16"/>
  <c r="R151" i="16"/>
  <c r="AA151" i="16"/>
  <c r="Q151" i="16"/>
  <c r="Z151" i="16"/>
  <c r="P151" i="16"/>
  <c r="Y151" i="16"/>
  <c r="O151" i="16"/>
  <c r="X151" i="16"/>
  <c r="E152" i="16"/>
  <c r="I151" i="16"/>
  <c r="H151" i="16"/>
  <c r="G151" i="16"/>
  <c r="F151" i="16"/>
  <c r="Z152" i="16" l="1"/>
  <c r="P152" i="16"/>
  <c r="Y152" i="16"/>
  <c r="O152" i="16"/>
  <c r="X152" i="16"/>
  <c r="W152" i="16"/>
  <c r="T152" i="16"/>
  <c r="N153" i="16"/>
  <c r="M153" i="16" s="1"/>
  <c r="S152" i="16"/>
  <c r="R152" i="16"/>
  <c r="AA152" i="16"/>
  <c r="Q152" i="16"/>
  <c r="G152" i="16"/>
  <c r="F152" i="16"/>
  <c r="E153" i="16"/>
  <c r="I152" i="16"/>
  <c r="H152" i="16"/>
  <c r="N154" i="16" l="1"/>
  <c r="M154" i="16" s="1"/>
  <c r="S153" i="16"/>
  <c r="R153" i="16"/>
  <c r="AA153" i="16"/>
  <c r="Q153" i="16"/>
  <c r="Z153" i="16"/>
  <c r="P153" i="16"/>
  <c r="Y153" i="16"/>
  <c r="O153" i="16"/>
  <c r="X153" i="16"/>
  <c r="W153" i="16"/>
  <c r="T153" i="16"/>
  <c r="E154" i="16"/>
  <c r="I153" i="16"/>
  <c r="H153" i="16"/>
  <c r="G153" i="16"/>
  <c r="F153" i="16"/>
  <c r="X154" i="16" l="1"/>
  <c r="W154" i="16"/>
  <c r="T154" i="16"/>
  <c r="N155" i="16"/>
  <c r="M155" i="16" s="1"/>
  <c r="S154" i="16"/>
  <c r="R154" i="16"/>
  <c r="AA154" i="16"/>
  <c r="Q154" i="16"/>
  <c r="Z154" i="16"/>
  <c r="P154" i="16"/>
  <c r="O154" i="16"/>
  <c r="Y154" i="16"/>
  <c r="E155" i="16"/>
  <c r="I154" i="16"/>
  <c r="H154" i="16"/>
  <c r="G154" i="16"/>
  <c r="F154" i="16"/>
  <c r="AA155" i="16" l="1"/>
  <c r="Q155" i="16"/>
  <c r="Z155" i="16"/>
  <c r="P155" i="16"/>
  <c r="Y155" i="16"/>
  <c r="O155" i="16"/>
  <c r="X155" i="16"/>
  <c r="W155" i="16"/>
  <c r="T155" i="16"/>
  <c r="N156" i="16"/>
  <c r="M156" i="16" s="1"/>
  <c r="S155" i="16"/>
  <c r="R155" i="16"/>
  <c r="H155" i="16"/>
  <c r="G155" i="16"/>
  <c r="F155" i="16"/>
  <c r="E156" i="16"/>
  <c r="I155" i="16"/>
  <c r="E157" i="16" l="1"/>
  <c r="I156" i="16"/>
  <c r="H156" i="16"/>
  <c r="G156" i="16"/>
  <c r="F156" i="16"/>
  <c r="T156" i="16"/>
  <c r="N157" i="16"/>
  <c r="M157" i="16" s="1"/>
  <c r="S156" i="16"/>
  <c r="R156" i="16"/>
  <c r="AA156" i="16"/>
  <c r="Q156" i="16"/>
  <c r="Z156" i="16"/>
  <c r="P156" i="16"/>
  <c r="Y156" i="16"/>
  <c r="O156" i="16"/>
  <c r="X156" i="16"/>
  <c r="W156" i="16"/>
  <c r="Y157" i="16" l="1"/>
  <c r="O157" i="16"/>
  <c r="X157" i="16"/>
  <c r="W157" i="16"/>
  <c r="T157" i="16"/>
  <c r="N158" i="16"/>
  <c r="M158" i="16" s="1"/>
  <c r="S157" i="16"/>
  <c r="R157" i="16"/>
  <c r="AA157" i="16"/>
  <c r="Q157" i="16"/>
  <c r="P157" i="16"/>
  <c r="Z157" i="16"/>
  <c r="F157" i="16"/>
  <c r="E158" i="16"/>
  <c r="I157" i="16"/>
  <c r="H157" i="16"/>
  <c r="G157" i="16"/>
  <c r="I158" i="16" l="1"/>
  <c r="H158" i="16"/>
  <c r="G158" i="16"/>
  <c r="F158" i="16"/>
  <c r="E159" i="16"/>
  <c r="R158" i="16"/>
  <c r="AA158" i="16"/>
  <c r="Q158" i="16"/>
  <c r="Z158" i="16"/>
  <c r="P158" i="16"/>
  <c r="Y158" i="16"/>
  <c r="O158" i="16"/>
  <c r="X158" i="16"/>
  <c r="W158" i="16"/>
  <c r="T158" i="16"/>
  <c r="N159" i="16"/>
  <c r="M159" i="16" s="1"/>
  <c r="S158" i="16"/>
  <c r="E160" i="16" l="1"/>
  <c r="I159" i="16"/>
  <c r="H159" i="16"/>
  <c r="G159" i="16"/>
  <c r="F159" i="16"/>
  <c r="W159" i="16"/>
  <c r="T159" i="16"/>
  <c r="N160" i="16"/>
  <c r="M160" i="16" s="1"/>
  <c r="S159" i="16"/>
  <c r="R159" i="16"/>
  <c r="AA159" i="16"/>
  <c r="Q159" i="16"/>
  <c r="Z159" i="16"/>
  <c r="P159" i="16"/>
  <c r="Y159" i="16"/>
  <c r="O159" i="16"/>
  <c r="X159" i="16"/>
  <c r="Z160" i="16" l="1"/>
  <c r="P160" i="16"/>
  <c r="Y160" i="16"/>
  <c r="O160" i="16"/>
  <c r="X160" i="16"/>
  <c r="W160" i="16"/>
  <c r="T160" i="16"/>
  <c r="N161" i="16"/>
  <c r="M161" i="16" s="1"/>
  <c r="S160" i="16"/>
  <c r="R160" i="16"/>
  <c r="Q160" i="16"/>
  <c r="AA160" i="16"/>
  <c r="G160" i="16"/>
  <c r="F160" i="16"/>
  <c r="E161" i="16"/>
  <c r="I160" i="16"/>
  <c r="H160" i="16"/>
  <c r="N162" i="16" l="1"/>
  <c r="M162" i="16" s="1"/>
  <c r="S161" i="16"/>
  <c r="R161" i="16"/>
  <c r="AA161" i="16"/>
  <c r="Q161" i="16"/>
  <c r="Z161" i="16"/>
  <c r="P161" i="16"/>
  <c r="Y161" i="16"/>
  <c r="O161" i="16"/>
  <c r="X161" i="16"/>
  <c r="W161" i="16"/>
  <c r="T161" i="16"/>
  <c r="E162" i="16"/>
  <c r="I161" i="16"/>
  <c r="H161" i="16"/>
  <c r="G161" i="16"/>
  <c r="F161" i="16"/>
  <c r="X162" i="16" l="1"/>
  <c r="W162" i="16"/>
  <c r="T162" i="16"/>
  <c r="N163" i="16"/>
  <c r="M163" i="16" s="1"/>
  <c r="S162" i="16"/>
  <c r="R162" i="16"/>
  <c r="AA162" i="16"/>
  <c r="Q162" i="16"/>
  <c r="Z162" i="16"/>
  <c r="P162" i="16"/>
  <c r="Y162" i="16"/>
  <c r="O162" i="16"/>
  <c r="E163" i="16"/>
  <c r="I162" i="16"/>
  <c r="H162" i="16"/>
  <c r="G162" i="16"/>
  <c r="F162" i="16"/>
  <c r="AA163" i="16" l="1"/>
  <c r="Q163" i="16"/>
  <c r="Z163" i="16"/>
  <c r="P163" i="16"/>
  <c r="Y163" i="16"/>
  <c r="O163" i="16"/>
  <c r="X163" i="16"/>
  <c r="W163" i="16"/>
  <c r="T163" i="16"/>
  <c r="N164" i="16"/>
  <c r="M164" i="16" s="1"/>
  <c r="S163" i="16"/>
  <c r="R163" i="16"/>
  <c r="H163" i="16"/>
  <c r="G163" i="16"/>
  <c r="F163" i="16"/>
  <c r="E164" i="16"/>
  <c r="I163" i="16"/>
  <c r="E165" i="16" l="1"/>
  <c r="I164" i="16"/>
  <c r="H164" i="16"/>
  <c r="G164" i="16"/>
  <c r="F164" i="16"/>
  <c r="T164" i="16"/>
  <c r="N165" i="16"/>
  <c r="M165" i="16" s="1"/>
  <c r="S164" i="16"/>
  <c r="R164" i="16"/>
  <c r="AA164" i="16"/>
  <c r="Q164" i="16"/>
  <c r="Z164" i="16"/>
  <c r="P164" i="16"/>
  <c r="Y164" i="16"/>
  <c r="O164" i="16"/>
  <c r="X164" i="16"/>
  <c r="W164" i="16"/>
  <c r="Y165" i="16" l="1"/>
  <c r="O165" i="16"/>
  <c r="X165" i="16"/>
  <c r="W165" i="16"/>
  <c r="T165" i="16"/>
  <c r="N166" i="16"/>
  <c r="M166" i="16" s="1"/>
  <c r="S165" i="16"/>
  <c r="R165" i="16"/>
  <c r="AA165" i="16"/>
  <c r="Q165" i="16"/>
  <c r="Z165" i="16"/>
  <c r="P165" i="16"/>
  <c r="F165" i="16"/>
  <c r="E166" i="16"/>
  <c r="I165" i="16"/>
  <c r="H165" i="16"/>
  <c r="G165" i="16"/>
  <c r="I166" i="16" l="1"/>
  <c r="H166" i="16"/>
  <c r="G166" i="16"/>
  <c r="F166" i="16"/>
  <c r="E167" i="16"/>
  <c r="R166" i="16"/>
  <c r="AA166" i="16"/>
  <c r="Q166" i="16"/>
  <c r="Z166" i="16"/>
  <c r="P166" i="16"/>
  <c r="Y166" i="16"/>
  <c r="O166" i="16"/>
  <c r="X166" i="16"/>
  <c r="W166" i="16"/>
  <c r="T166" i="16"/>
  <c r="S166" i="16"/>
  <c r="N167" i="16"/>
  <c r="M167" i="16" s="1"/>
  <c r="E168" i="16" l="1"/>
  <c r="I167" i="16"/>
  <c r="H167" i="16"/>
  <c r="G167" i="16"/>
  <c r="F167" i="16"/>
  <c r="W167" i="16"/>
  <c r="T167" i="16"/>
  <c r="N168" i="16"/>
  <c r="M168" i="16" s="1"/>
  <c r="S167" i="16"/>
  <c r="R167" i="16"/>
  <c r="AA167" i="16"/>
  <c r="Q167" i="16"/>
  <c r="Z167" i="16"/>
  <c r="P167" i="16"/>
  <c r="Y167" i="16"/>
  <c r="O167" i="16"/>
  <c r="X167" i="16"/>
  <c r="Z168" i="16" l="1"/>
  <c r="P168" i="16"/>
  <c r="Y168" i="16"/>
  <c r="O168" i="16"/>
  <c r="X168" i="16"/>
  <c r="W168" i="16"/>
  <c r="T168" i="16"/>
  <c r="N169" i="16"/>
  <c r="M169" i="16" s="1"/>
  <c r="S168" i="16"/>
  <c r="R168" i="16"/>
  <c r="AA168" i="16"/>
  <c r="Q168" i="16"/>
  <c r="G168" i="16"/>
  <c r="F168" i="16"/>
  <c r="E169" i="16"/>
  <c r="I168" i="16"/>
  <c r="H168" i="16"/>
  <c r="S169" i="16" l="1"/>
  <c r="R169" i="16"/>
  <c r="N170" i="16"/>
  <c r="M170" i="16" s="1"/>
  <c r="AA169" i="16"/>
  <c r="Q169" i="16"/>
  <c r="Z169" i="16"/>
  <c r="P169" i="16"/>
  <c r="Y169" i="16"/>
  <c r="O169" i="16"/>
  <c r="X169" i="16"/>
  <c r="W169" i="16"/>
  <c r="T169" i="16"/>
  <c r="E170" i="16"/>
  <c r="I169" i="16"/>
  <c r="H169" i="16"/>
  <c r="G169" i="16"/>
  <c r="F169" i="16"/>
  <c r="E171" i="16" l="1"/>
  <c r="H170" i="16"/>
  <c r="I170" i="16"/>
  <c r="G170" i="16"/>
  <c r="F170" i="16"/>
  <c r="N171" i="16"/>
  <c r="M171" i="16" s="1"/>
  <c r="S170" i="16"/>
  <c r="AA170" i="16"/>
  <c r="Q170" i="16"/>
  <c r="P170" i="16"/>
  <c r="O170" i="16"/>
  <c r="Z170" i="16"/>
  <c r="Y170" i="16"/>
  <c r="X170" i="16"/>
  <c r="W170" i="16"/>
  <c r="T170" i="16"/>
  <c r="R170" i="16"/>
  <c r="Z171" i="16" l="1"/>
  <c r="P171" i="16"/>
  <c r="Y171" i="16"/>
  <c r="X171" i="16"/>
  <c r="T171" i="16"/>
  <c r="R171" i="16"/>
  <c r="Q171" i="16"/>
  <c r="O171" i="16"/>
  <c r="AA171" i="16"/>
  <c r="W171" i="16"/>
  <c r="N172" i="16"/>
  <c r="M172" i="16" s="1"/>
  <c r="S171" i="16"/>
  <c r="F171" i="16"/>
  <c r="E172" i="16"/>
  <c r="I171" i="16"/>
  <c r="H171" i="16"/>
  <c r="G171" i="16"/>
  <c r="E173" i="16" l="1"/>
  <c r="I172" i="16"/>
  <c r="H172" i="16"/>
  <c r="F172" i="16"/>
  <c r="G172" i="16"/>
  <c r="N173" i="16"/>
  <c r="M173" i="16" s="1"/>
  <c r="S172" i="16"/>
  <c r="R172" i="16"/>
  <c r="AA172" i="16"/>
  <c r="Q172" i="16"/>
  <c r="Y172" i="16"/>
  <c r="O172" i="16"/>
  <c r="Z172" i="16"/>
  <c r="X172" i="16"/>
  <c r="W172" i="16"/>
  <c r="T172" i="16"/>
  <c r="P172" i="16"/>
  <c r="X173" i="16" l="1"/>
  <c r="W173" i="16"/>
  <c r="T173" i="16"/>
  <c r="R173" i="16"/>
  <c r="Z173" i="16"/>
  <c r="Y173" i="16"/>
  <c r="N174" i="16"/>
  <c r="M174" i="16" s="1"/>
  <c r="S173" i="16"/>
  <c r="Q173" i="16"/>
  <c r="P173" i="16"/>
  <c r="O173" i="16"/>
  <c r="AA173" i="16"/>
  <c r="I173" i="16"/>
  <c r="G173" i="16"/>
  <c r="F173" i="16"/>
  <c r="E174" i="16"/>
  <c r="H173" i="16"/>
  <c r="H174" i="16" l="1"/>
  <c r="G174" i="16"/>
  <c r="F174" i="16"/>
  <c r="E175" i="16"/>
  <c r="I174" i="16"/>
  <c r="AA174" i="16"/>
  <c r="Q174" i="16"/>
  <c r="Z174" i="16"/>
  <c r="P174" i="16"/>
  <c r="Y174" i="16"/>
  <c r="O174" i="16"/>
  <c r="W174" i="16"/>
  <c r="N175" i="16"/>
  <c r="M175" i="16" s="1"/>
  <c r="S174" i="16"/>
  <c r="R174" i="16"/>
  <c r="X174" i="16"/>
  <c r="T174" i="16"/>
  <c r="E176" i="16" l="1"/>
  <c r="I175" i="16"/>
  <c r="G175" i="16"/>
  <c r="H175" i="16"/>
  <c r="F175" i="16"/>
  <c r="T175" i="16"/>
  <c r="N176" i="16"/>
  <c r="M176" i="16" s="1"/>
  <c r="S175" i="16"/>
  <c r="R175" i="16"/>
  <c r="Z175" i="16"/>
  <c r="P175" i="16"/>
  <c r="AA175" i="16"/>
  <c r="Y175" i="16"/>
  <c r="X175" i="16"/>
  <c r="W175" i="16"/>
  <c r="Q175" i="16"/>
  <c r="O175" i="16"/>
  <c r="F176" i="16" l="1"/>
  <c r="E177" i="16"/>
  <c r="H176" i="16"/>
  <c r="G176" i="16"/>
  <c r="I176" i="16"/>
  <c r="Y176" i="16"/>
  <c r="O176" i="16"/>
  <c r="X176" i="16"/>
  <c r="W176" i="16"/>
  <c r="N177" i="16"/>
  <c r="M177" i="16" s="1"/>
  <c r="S176" i="16"/>
  <c r="AA176" i="16"/>
  <c r="Z176" i="16"/>
  <c r="T176" i="16"/>
  <c r="R176" i="16"/>
  <c r="Q176" i="16"/>
  <c r="P176" i="16"/>
  <c r="R177" i="16" l="1"/>
  <c r="AA177" i="16"/>
  <c r="Q177" i="16"/>
  <c r="Z177" i="16"/>
  <c r="P177" i="16"/>
  <c r="X177" i="16"/>
  <c r="T177" i="16"/>
  <c r="N178" i="16"/>
  <c r="M178" i="16" s="1"/>
  <c r="S177" i="16"/>
  <c r="O177" i="16"/>
  <c r="Y177" i="16"/>
  <c r="W177" i="16"/>
  <c r="I177" i="16"/>
  <c r="H177" i="16"/>
  <c r="G177" i="16"/>
  <c r="E178" i="16"/>
  <c r="F177" i="16"/>
  <c r="E179" i="16" l="1"/>
  <c r="H178" i="16"/>
  <c r="I178" i="16"/>
  <c r="G178" i="16"/>
  <c r="F178" i="16"/>
  <c r="W178" i="16"/>
  <c r="T178" i="16"/>
  <c r="N179" i="16"/>
  <c r="M179" i="16" s="1"/>
  <c r="S178" i="16"/>
  <c r="AA178" i="16"/>
  <c r="Q178" i="16"/>
  <c r="O178" i="16"/>
  <c r="Z178" i="16"/>
  <c r="Y178" i="16"/>
  <c r="X178" i="16"/>
  <c r="R178" i="16"/>
  <c r="P178" i="16"/>
  <c r="Z179" i="16" l="1"/>
  <c r="P179" i="16"/>
  <c r="Y179" i="16"/>
  <c r="O179" i="16"/>
  <c r="X179" i="16"/>
  <c r="T179" i="16"/>
  <c r="AA179" i="16"/>
  <c r="W179" i="16"/>
  <c r="N180" i="16"/>
  <c r="M180" i="16" s="1"/>
  <c r="S179" i="16"/>
  <c r="R179" i="16"/>
  <c r="Q179" i="16"/>
  <c r="G179" i="16"/>
  <c r="F179" i="16"/>
  <c r="I179" i="16"/>
  <c r="H179" i="16"/>
  <c r="E180" i="16"/>
  <c r="E181" i="16" l="1"/>
  <c r="I180" i="16"/>
  <c r="H180" i="16"/>
  <c r="F180" i="16"/>
  <c r="G180" i="16"/>
  <c r="N181" i="16"/>
  <c r="M181" i="16" s="1"/>
  <c r="S180" i="16"/>
  <c r="R180" i="16"/>
  <c r="AA180" i="16"/>
  <c r="Q180" i="16"/>
  <c r="Y180" i="16"/>
  <c r="O180" i="16"/>
  <c r="W180" i="16"/>
  <c r="T180" i="16"/>
  <c r="P180" i="16"/>
  <c r="Z180" i="16"/>
  <c r="X180" i="16"/>
  <c r="X181" i="16" l="1"/>
  <c r="W181" i="16"/>
  <c r="T181" i="16"/>
  <c r="R181" i="16"/>
  <c r="P181" i="16"/>
  <c r="O181" i="16"/>
  <c r="AA181" i="16"/>
  <c r="Z181" i="16"/>
  <c r="Y181" i="16"/>
  <c r="N182" i="16"/>
  <c r="M182" i="16" s="1"/>
  <c r="S181" i="16"/>
  <c r="Q181" i="16"/>
  <c r="I181" i="16"/>
  <c r="E182" i="16"/>
  <c r="H181" i="16"/>
  <c r="G181" i="16"/>
  <c r="F181" i="16"/>
  <c r="H182" i="16" l="1"/>
  <c r="G182" i="16"/>
  <c r="F182" i="16"/>
  <c r="E183" i="16"/>
  <c r="I182" i="16"/>
  <c r="AA182" i="16"/>
  <c r="Q182" i="16"/>
  <c r="Z182" i="16"/>
  <c r="P182" i="16"/>
  <c r="Y182" i="16"/>
  <c r="O182" i="16"/>
  <c r="W182" i="16"/>
  <c r="X182" i="16"/>
  <c r="T182" i="16"/>
  <c r="N183" i="16"/>
  <c r="M183" i="16" s="1"/>
  <c r="S182" i="16"/>
  <c r="R182" i="16"/>
  <c r="E184" i="16" l="1"/>
  <c r="I183" i="16"/>
  <c r="G183" i="16"/>
  <c r="H183" i="16"/>
  <c r="F183" i="16"/>
  <c r="T183" i="16"/>
  <c r="N184" i="16"/>
  <c r="M184" i="16" s="1"/>
  <c r="S183" i="16"/>
  <c r="R183" i="16"/>
  <c r="Z183" i="16"/>
  <c r="P183" i="16"/>
  <c r="X183" i="16"/>
  <c r="W183" i="16"/>
  <c r="Q183" i="16"/>
  <c r="O183" i="16"/>
  <c r="AA183" i="16"/>
  <c r="Y183" i="16"/>
  <c r="F184" i="16" l="1"/>
  <c r="E185" i="16"/>
  <c r="I184" i="16"/>
  <c r="H184" i="16"/>
  <c r="G184" i="16"/>
  <c r="Y184" i="16"/>
  <c r="O184" i="16"/>
  <c r="X184" i="16"/>
  <c r="W184" i="16"/>
  <c r="N185" i="16"/>
  <c r="M185" i="16" s="1"/>
  <c r="S184" i="16"/>
  <c r="Q184" i="16"/>
  <c r="P184" i="16"/>
  <c r="AA184" i="16"/>
  <c r="Z184" i="16"/>
  <c r="T184" i="16"/>
  <c r="R184" i="16"/>
  <c r="R185" i="16" l="1"/>
  <c r="AA185" i="16"/>
  <c r="Q185" i="16"/>
  <c r="Z185" i="16"/>
  <c r="P185" i="16"/>
  <c r="X185" i="16"/>
  <c r="Y185" i="16"/>
  <c r="W185" i="16"/>
  <c r="T185" i="16"/>
  <c r="N186" i="16"/>
  <c r="M186" i="16" s="1"/>
  <c r="S185" i="16"/>
  <c r="O185" i="16"/>
  <c r="I185" i="16"/>
  <c r="H185" i="16"/>
  <c r="G185" i="16"/>
  <c r="E186" i="16"/>
  <c r="F185" i="16"/>
  <c r="W186" i="16" l="1"/>
  <c r="T186" i="16"/>
  <c r="N187" i="16"/>
  <c r="M187" i="16" s="1"/>
  <c r="S186" i="16"/>
  <c r="AA186" i="16"/>
  <c r="Q186" i="16"/>
  <c r="Y186" i="16"/>
  <c r="X186" i="16"/>
  <c r="R186" i="16"/>
  <c r="P186" i="16"/>
  <c r="O186" i="16"/>
  <c r="Z186" i="16"/>
  <c r="E187" i="16"/>
  <c r="H186" i="16"/>
  <c r="F186" i="16"/>
  <c r="I186" i="16"/>
  <c r="G186" i="16"/>
  <c r="G187" i="16" l="1"/>
  <c r="F187" i="16"/>
  <c r="E188" i="16"/>
  <c r="I187" i="16"/>
  <c r="H187" i="16"/>
  <c r="Z187" i="16"/>
  <c r="P187" i="16"/>
  <c r="Y187" i="16"/>
  <c r="O187" i="16"/>
  <c r="X187" i="16"/>
  <c r="T187" i="16"/>
  <c r="R187" i="16"/>
  <c r="Q187" i="16"/>
  <c r="AA187" i="16"/>
  <c r="W187" i="16"/>
  <c r="N188" i="16"/>
  <c r="M188" i="16" s="1"/>
  <c r="S187" i="16"/>
  <c r="N189" i="16" l="1"/>
  <c r="M189" i="16" s="1"/>
  <c r="S188" i="16"/>
  <c r="R188" i="16"/>
  <c r="AA188" i="16"/>
  <c r="Q188" i="16"/>
  <c r="Y188" i="16"/>
  <c r="O188" i="16"/>
  <c r="Z188" i="16"/>
  <c r="X188" i="16"/>
  <c r="W188" i="16"/>
  <c r="T188" i="16"/>
  <c r="P188" i="16"/>
  <c r="E189" i="16"/>
  <c r="I188" i="16"/>
  <c r="H188" i="16"/>
  <c r="F188" i="16"/>
  <c r="G188" i="16"/>
  <c r="X189" i="16" l="1"/>
  <c r="W189" i="16"/>
  <c r="T189" i="16"/>
  <c r="R189" i="16"/>
  <c r="Z189" i="16"/>
  <c r="Y189" i="16"/>
  <c r="N190" i="16"/>
  <c r="M190" i="16" s="1"/>
  <c r="S189" i="16"/>
  <c r="Q189" i="16"/>
  <c r="P189" i="16"/>
  <c r="O189" i="16"/>
  <c r="AA189" i="16"/>
  <c r="I189" i="16"/>
  <c r="G189" i="16"/>
  <c r="F189" i="16"/>
  <c r="E190" i="16"/>
  <c r="H189" i="16"/>
  <c r="H190" i="16" l="1"/>
  <c r="G190" i="16"/>
  <c r="F190" i="16"/>
  <c r="E191" i="16"/>
  <c r="I190" i="16"/>
  <c r="AA190" i="16"/>
  <c r="Q190" i="16"/>
  <c r="Z190" i="16"/>
  <c r="P190" i="16"/>
  <c r="Y190" i="16"/>
  <c r="O190" i="16"/>
  <c r="W190" i="16"/>
  <c r="N191" i="16"/>
  <c r="M191" i="16" s="1"/>
  <c r="S190" i="16"/>
  <c r="R190" i="16"/>
  <c r="X190" i="16"/>
  <c r="T190" i="16"/>
  <c r="E192" i="16" l="1"/>
  <c r="I191" i="16"/>
  <c r="G191" i="16"/>
  <c r="H191" i="16"/>
  <c r="F191" i="16"/>
  <c r="T191" i="16"/>
  <c r="N192" i="16"/>
  <c r="M192" i="16" s="1"/>
  <c r="S191" i="16"/>
  <c r="R191" i="16"/>
  <c r="Z191" i="16"/>
  <c r="P191" i="16"/>
  <c r="AA191" i="16"/>
  <c r="Y191" i="16"/>
  <c r="X191" i="16"/>
  <c r="W191" i="16"/>
  <c r="Q191" i="16"/>
  <c r="O191" i="16"/>
  <c r="F192" i="16" l="1"/>
  <c r="E193" i="16"/>
  <c r="H192" i="16"/>
  <c r="G192" i="16"/>
  <c r="I192" i="16"/>
  <c r="Y192" i="16"/>
  <c r="O192" i="16"/>
  <c r="X192" i="16"/>
  <c r="W192" i="16"/>
  <c r="N193" i="16"/>
  <c r="M193" i="16" s="1"/>
  <c r="S192" i="16"/>
  <c r="AA192" i="16"/>
  <c r="Z192" i="16"/>
  <c r="T192" i="16"/>
  <c r="R192" i="16"/>
  <c r="Q192" i="16"/>
  <c r="P192" i="16"/>
  <c r="R193" i="16" l="1"/>
  <c r="AA193" i="16"/>
  <c r="Q193" i="16"/>
  <c r="Z193" i="16"/>
  <c r="P193" i="16"/>
  <c r="X193" i="16"/>
  <c r="T193" i="16"/>
  <c r="N194" i="16"/>
  <c r="M194" i="16" s="1"/>
  <c r="S193" i="16"/>
  <c r="O193" i="16"/>
  <c r="Y193" i="16"/>
  <c r="W193" i="16"/>
  <c r="I193" i="16"/>
  <c r="H193" i="16"/>
  <c r="G193" i="16"/>
  <c r="E194" i="16"/>
  <c r="F193" i="16"/>
  <c r="E195" i="16" l="1"/>
  <c r="H194" i="16"/>
  <c r="I194" i="16"/>
  <c r="G194" i="16"/>
  <c r="F194" i="16"/>
  <c r="Y194" i="16"/>
  <c r="O194" i="16"/>
  <c r="W194" i="16"/>
  <c r="T194" i="16"/>
  <c r="N195" i="16"/>
  <c r="M195" i="16" s="1"/>
  <c r="S194" i="16"/>
  <c r="AA194" i="16"/>
  <c r="Q194" i="16"/>
  <c r="P194" i="16"/>
  <c r="Z194" i="16"/>
  <c r="X194" i="16"/>
  <c r="R194" i="16"/>
  <c r="R195" i="16" l="1"/>
  <c r="Z195" i="16"/>
  <c r="P195" i="16"/>
  <c r="Y195" i="16"/>
  <c r="O195" i="16"/>
  <c r="X195" i="16"/>
  <c r="T195" i="16"/>
  <c r="Q195" i="16"/>
  <c r="N196" i="16"/>
  <c r="M196" i="16" s="1"/>
  <c r="AA195" i="16"/>
  <c r="W195" i="16"/>
  <c r="S195" i="16"/>
  <c r="I195" i="16"/>
  <c r="G195" i="16"/>
  <c r="F195" i="16"/>
  <c r="H195" i="16"/>
  <c r="E196" i="16"/>
  <c r="E197" i="16" l="1"/>
  <c r="I196" i="16"/>
  <c r="H196" i="16"/>
  <c r="F196" i="16"/>
  <c r="G196" i="16"/>
  <c r="W196" i="16"/>
  <c r="T196" i="16"/>
  <c r="S196" i="16"/>
  <c r="R196" i="16"/>
  <c r="N197" i="16"/>
  <c r="M197" i="16" s="1"/>
  <c r="AA196" i="16"/>
  <c r="Q196" i="16"/>
  <c r="Y196" i="16"/>
  <c r="O196" i="16"/>
  <c r="P196" i="16"/>
  <c r="Z196" i="16"/>
  <c r="X196" i="16"/>
  <c r="R197" i="16" l="1"/>
  <c r="Z197" i="16"/>
  <c r="P197" i="16"/>
  <c r="T197" i="16"/>
  <c r="S197" i="16"/>
  <c r="Q197" i="16"/>
  <c r="O197" i="16"/>
  <c r="AA197" i="16"/>
  <c r="X197" i="16"/>
  <c r="N198" i="16"/>
  <c r="M198" i="16" s="1"/>
  <c r="Y197" i="16"/>
  <c r="W197" i="16"/>
  <c r="I197" i="16"/>
  <c r="G197" i="16"/>
  <c r="H197" i="16"/>
  <c r="F197" i="16"/>
  <c r="E198" i="16"/>
  <c r="E199" i="16" l="1"/>
  <c r="H198" i="16"/>
  <c r="G198" i="16"/>
  <c r="F198" i="16"/>
  <c r="I198" i="16"/>
  <c r="W198" i="16"/>
  <c r="N199" i="16"/>
  <c r="M199" i="16" s="1"/>
  <c r="S198" i="16"/>
  <c r="T198" i="16"/>
  <c r="R198" i="16"/>
  <c r="Q198" i="16"/>
  <c r="P198" i="16"/>
  <c r="AA198" i="16"/>
  <c r="O198" i="16"/>
  <c r="Y198" i="16"/>
  <c r="Z198" i="16"/>
  <c r="X198" i="16"/>
  <c r="Z199" i="16" l="1"/>
  <c r="P199" i="16"/>
  <c r="X199" i="16"/>
  <c r="T199" i="16"/>
  <c r="S199" i="16"/>
  <c r="R199" i="16"/>
  <c r="Q199" i="16"/>
  <c r="O199" i="16"/>
  <c r="Y199" i="16"/>
  <c r="N200" i="16"/>
  <c r="M200" i="16" s="1"/>
  <c r="AA199" i="16"/>
  <c r="W199" i="16"/>
  <c r="G199" i="16"/>
  <c r="I199" i="16"/>
  <c r="H199" i="16"/>
  <c r="F199" i="16"/>
  <c r="E200" i="16"/>
  <c r="E201" i="16" l="1"/>
  <c r="H200" i="16"/>
  <c r="I200" i="16"/>
  <c r="G200" i="16"/>
  <c r="F200" i="16"/>
  <c r="N201" i="16"/>
  <c r="M201" i="16" s="1"/>
  <c r="S200" i="16"/>
  <c r="AA200" i="16"/>
  <c r="Q200" i="16"/>
  <c r="W200" i="16"/>
  <c r="T200" i="16"/>
  <c r="R200" i="16"/>
  <c r="P200" i="16"/>
  <c r="O200" i="16"/>
  <c r="Y200" i="16"/>
  <c r="Z200" i="16"/>
  <c r="X200" i="16"/>
  <c r="X201" i="16" l="1"/>
  <c r="T201" i="16"/>
  <c r="W201" i="16"/>
  <c r="S201" i="16"/>
  <c r="R201" i="16"/>
  <c r="Q201" i="16"/>
  <c r="P201" i="16"/>
  <c r="Z201" i="16"/>
  <c r="N202" i="16"/>
  <c r="M202" i="16" s="1"/>
  <c r="AA201" i="16"/>
  <c r="Y201" i="16"/>
  <c r="O201" i="16"/>
  <c r="I201" i="16"/>
  <c r="H201" i="16"/>
  <c r="G201" i="16"/>
  <c r="E202" i="16"/>
  <c r="F201" i="16"/>
  <c r="H202" i="16" l="1"/>
  <c r="F202" i="16"/>
  <c r="I202" i="16"/>
  <c r="G202" i="16"/>
  <c r="E203" i="16"/>
  <c r="AA202" i="16"/>
  <c r="Q202" i="16"/>
  <c r="Y202" i="16"/>
  <c r="O202" i="16"/>
  <c r="W202" i="16"/>
  <c r="T202" i="16"/>
  <c r="S202" i="16"/>
  <c r="R202" i="16"/>
  <c r="P202" i="16"/>
  <c r="N203" i="16"/>
  <c r="M203" i="16" s="1"/>
  <c r="Z202" i="16"/>
  <c r="X202" i="16"/>
  <c r="T203" i="16" l="1"/>
  <c r="R203" i="16"/>
  <c r="X203" i="16"/>
  <c r="W203" i="16"/>
  <c r="S203" i="16"/>
  <c r="Q203" i="16"/>
  <c r="P203" i="16"/>
  <c r="N204" i="16"/>
  <c r="M204" i="16" s="1"/>
  <c r="Z203" i="16"/>
  <c r="AA203" i="16"/>
  <c r="Y203" i="16"/>
  <c r="O203" i="16"/>
  <c r="I203" i="16"/>
  <c r="H203" i="16"/>
  <c r="G203" i="16"/>
  <c r="F203" i="16"/>
  <c r="E204" i="16"/>
  <c r="F204" i="16" l="1"/>
  <c r="I204" i="16"/>
  <c r="H204" i="16"/>
  <c r="G204" i="16"/>
  <c r="E205" i="16"/>
  <c r="Y204" i="16"/>
  <c r="O204" i="16"/>
  <c r="W204" i="16"/>
  <c r="X204" i="16"/>
  <c r="T204" i="16"/>
  <c r="S204" i="16"/>
  <c r="R204" i="16"/>
  <c r="Q204" i="16"/>
  <c r="N205" i="16"/>
  <c r="M205" i="16" s="1"/>
  <c r="AA204" i="16"/>
  <c r="P204" i="16"/>
  <c r="Z204" i="16"/>
  <c r="I205" i="16" l="1"/>
  <c r="G205" i="16"/>
  <c r="H205" i="16"/>
  <c r="F205" i="16"/>
  <c r="E206" i="16"/>
  <c r="R205" i="16"/>
  <c r="Z205" i="16"/>
  <c r="P205" i="16"/>
  <c r="X205" i="16"/>
  <c r="W205" i="16"/>
  <c r="T205" i="16"/>
  <c r="S205" i="16"/>
  <c r="Q205" i="16"/>
  <c r="AA205" i="16"/>
  <c r="N206" i="16"/>
  <c r="M206" i="16" s="1"/>
  <c r="Y205" i="16"/>
  <c r="O205" i="16"/>
  <c r="W206" i="16" l="1"/>
  <c r="N207" i="16"/>
  <c r="M207" i="16" s="1"/>
  <c r="S206" i="16"/>
  <c r="Y206" i="16"/>
  <c r="X206" i="16"/>
  <c r="T206" i="16"/>
  <c r="R206" i="16"/>
  <c r="Q206" i="16"/>
  <c r="AA206" i="16"/>
  <c r="O206" i="16"/>
  <c r="P206" i="16"/>
  <c r="Z206" i="16"/>
  <c r="E207" i="16"/>
  <c r="I206" i="16"/>
  <c r="H206" i="16"/>
  <c r="G206" i="16"/>
  <c r="F206" i="16"/>
  <c r="G207" i="16" l="1"/>
  <c r="I207" i="16"/>
  <c r="H207" i="16"/>
  <c r="F207" i="16"/>
  <c r="E208" i="16"/>
  <c r="Z207" i="16"/>
  <c r="P207" i="16"/>
  <c r="X207" i="16"/>
  <c r="Y207" i="16"/>
  <c r="W207" i="16"/>
  <c r="T207" i="16"/>
  <c r="S207" i="16"/>
  <c r="R207" i="16"/>
  <c r="O207" i="16"/>
  <c r="N208" i="16"/>
  <c r="M208" i="16" s="1"/>
  <c r="AA207" i="16"/>
  <c r="Q207" i="16"/>
  <c r="E209" i="16" l="1"/>
  <c r="H208" i="16"/>
  <c r="I208" i="16"/>
  <c r="G208" i="16"/>
  <c r="F208" i="16"/>
  <c r="N209" i="16"/>
  <c r="M209" i="16" s="1"/>
  <c r="S208" i="16"/>
  <c r="AA208" i="16"/>
  <c r="Q208" i="16"/>
  <c r="Y208" i="16"/>
  <c r="X208" i="16"/>
  <c r="W208" i="16"/>
  <c r="T208" i="16"/>
  <c r="R208" i="16"/>
  <c r="O208" i="16"/>
  <c r="P208" i="16"/>
  <c r="Z208" i="16"/>
  <c r="I209" i="16" l="1"/>
  <c r="H209" i="16"/>
  <c r="G209" i="16"/>
  <c r="E210" i="16"/>
  <c r="F209" i="16"/>
  <c r="X209" i="16"/>
  <c r="T209" i="16"/>
  <c r="Z209" i="16"/>
  <c r="Y209" i="16"/>
  <c r="W209" i="16"/>
  <c r="S209" i="16"/>
  <c r="R209" i="16"/>
  <c r="P209" i="16"/>
  <c r="N210" i="16"/>
  <c r="M210" i="16" s="1"/>
  <c r="AA209" i="16"/>
  <c r="Q209" i="16"/>
  <c r="O209" i="16"/>
  <c r="H210" i="16" l="1"/>
  <c r="F210" i="16"/>
  <c r="I210" i="16"/>
  <c r="G210" i="16"/>
  <c r="E211" i="16"/>
  <c r="AA210" i="16"/>
  <c r="Q210" i="16"/>
  <c r="Y210" i="16"/>
  <c r="O210" i="16"/>
  <c r="N211" i="16"/>
  <c r="M211" i="16" s="1"/>
  <c r="Z210" i="16"/>
  <c r="X210" i="16"/>
  <c r="W210" i="16"/>
  <c r="T210" i="16"/>
  <c r="S210" i="16"/>
  <c r="P210" i="16"/>
  <c r="R210" i="16"/>
  <c r="I211" i="16" l="1"/>
  <c r="H211" i="16"/>
  <c r="G211" i="16"/>
  <c r="E212" i="16"/>
  <c r="F211" i="16"/>
  <c r="T211" i="16"/>
  <c r="R211" i="16"/>
  <c r="N212" i="16"/>
  <c r="M212" i="16" s="1"/>
  <c r="Z211" i="16"/>
  <c r="Y211" i="16"/>
  <c r="X211" i="16"/>
  <c r="W211" i="16"/>
  <c r="S211" i="16"/>
  <c r="P211" i="16"/>
  <c r="AA211" i="16"/>
  <c r="Q211" i="16"/>
  <c r="O211" i="16"/>
  <c r="Y212" i="16" l="1"/>
  <c r="O212" i="16"/>
  <c r="W212" i="16"/>
  <c r="N213" i="16"/>
  <c r="M213" i="16" s="1"/>
  <c r="AA212" i="16"/>
  <c r="Z212" i="16"/>
  <c r="X212" i="16"/>
  <c r="T212" i="16"/>
  <c r="S212" i="16"/>
  <c r="Q212" i="16"/>
  <c r="R212" i="16"/>
  <c r="P212" i="16"/>
  <c r="F212" i="16"/>
  <c r="I212" i="16"/>
  <c r="H212" i="16"/>
  <c r="E213" i="16"/>
  <c r="G212" i="16"/>
  <c r="R213" i="16" l="1"/>
  <c r="Z213" i="16"/>
  <c r="P213" i="16"/>
  <c r="AA213" i="16"/>
  <c r="N214" i="16"/>
  <c r="M214" i="16" s="1"/>
  <c r="Y213" i="16"/>
  <c r="X213" i="16"/>
  <c r="W213" i="16"/>
  <c r="T213" i="16"/>
  <c r="Q213" i="16"/>
  <c r="S213" i="16"/>
  <c r="O213" i="16"/>
  <c r="I213" i="16"/>
  <c r="G213" i="16"/>
  <c r="H213" i="16"/>
  <c r="E214" i="16"/>
  <c r="F213" i="16"/>
  <c r="Z214" i="16" l="1"/>
  <c r="W214" i="16"/>
  <c r="N215" i="16"/>
  <c r="M215" i="16" s="1"/>
  <c r="S214" i="16"/>
  <c r="O214" i="16"/>
  <c r="AA214" i="16"/>
  <c r="Y214" i="16"/>
  <c r="X214" i="16"/>
  <c r="T214" i="16"/>
  <c r="Q214" i="16"/>
  <c r="R214" i="16"/>
  <c r="P214" i="16"/>
  <c r="E215" i="16"/>
  <c r="I214" i="16"/>
  <c r="H214" i="16"/>
  <c r="F214" i="16"/>
  <c r="G214" i="16"/>
  <c r="N216" i="16" l="1"/>
  <c r="M216" i="16" s="1"/>
  <c r="S215" i="16"/>
  <c r="Z215" i="16"/>
  <c r="P215" i="16"/>
  <c r="X215" i="16"/>
  <c r="R215" i="16"/>
  <c r="Q215" i="16"/>
  <c r="O215" i="16"/>
  <c r="AA215" i="16"/>
  <c r="W215" i="16"/>
  <c r="Y215" i="16"/>
  <c r="T215" i="16"/>
  <c r="E216" i="16"/>
  <c r="G215" i="16"/>
  <c r="H215" i="16"/>
  <c r="I215" i="16"/>
  <c r="F215" i="16"/>
  <c r="E217" i="16" l="1"/>
  <c r="H216" i="16"/>
  <c r="I216" i="16"/>
  <c r="G216" i="16"/>
  <c r="F216" i="16"/>
  <c r="X216" i="16"/>
  <c r="N217" i="16"/>
  <c r="M217" i="16" s="1"/>
  <c r="S216" i="16"/>
  <c r="AA216" i="16"/>
  <c r="Q216" i="16"/>
  <c r="Y216" i="16"/>
  <c r="W216" i="16"/>
  <c r="T216" i="16"/>
  <c r="R216" i="16"/>
  <c r="P216" i="16"/>
  <c r="Z216" i="16"/>
  <c r="O216" i="16"/>
  <c r="AA217" i="16" l="1"/>
  <c r="Q217" i="16"/>
  <c r="X217" i="16"/>
  <c r="T217" i="16"/>
  <c r="O217" i="16"/>
  <c r="Z217" i="16"/>
  <c r="N218" i="16"/>
  <c r="M218" i="16" s="1"/>
  <c r="Y217" i="16"/>
  <c r="W217" i="16"/>
  <c r="R217" i="16"/>
  <c r="S217" i="16"/>
  <c r="P217" i="16"/>
  <c r="H217" i="16"/>
  <c r="E218" i="16"/>
  <c r="I217" i="16"/>
  <c r="G217" i="16"/>
  <c r="F217" i="16"/>
  <c r="T218" i="16" l="1"/>
  <c r="AA218" i="16"/>
  <c r="Q218" i="16"/>
  <c r="Y218" i="16"/>
  <c r="O218" i="16"/>
  <c r="S218" i="16"/>
  <c r="R218" i="16"/>
  <c r="P218" i="16"/>
  <c r="N219" i="16"/>
  <c r="M219" i="16" s="1"/>
  <c r="X218" i="16"/>
  <c r="Z218" i="16"/>
  <c r="W218" i="16"/>
  <c r="H218" i="16"/>
  <c r="F218" i="16"/>
  <c r="E219" i="16"/>
  <c r="I218" i="16"/>
  <c r="G218" i="16"/>
  <c r="Y219" i="16" l="1"/>
  <c r="O219" i="16"/>
  <c r="T219" i="16"/>
  <c r="N220" i="16"/>
  <c r="M220" i="16" s="1"/>
  <c r="R219" i="16"/>
  <c r="Z219" i="16"/>
  <c r="X219" i="16"/>
  <c r="W219" i="16"/>
  <c r="S219" i="16"/>
  <c r="Q219" i="16"/>
  <c r="P219" i="16"/>
  <c r="AA219" i="16"/>
  <c r="F219" i="16"/>
  <c r="I219" i="16"/>
  <c r="H219" i="16"/>
  <c r="G219" i="16"/>
  <c r="E220" i="16"/>
  <c r="R220" i="16" l="1"/>
  <c r="Y220" i="16"/>
  <c r="O220" i="16"/>
  <c r="X220" i="16"/>
  <c r="W220" i="16"/>
  <c r="Q220" i="16"/>
  <c r="P220" i="16"/>
  <c r="AA220" i="16"/>
  <c r="T220" i="16"/>
  <c r="N221" i="16"/>
  <c r="M221" i="16" s="1"/>
  <c r="Z220" i="16"/>
  <c r="S220" i="16"/>
  <c r="I220" i="16"/>
  <c r="F220" i="16"/>
  <c r="E221" i="16"/>
  <c r="H220" i="16"/>
  <c r="G220" i="16"/>
  <c r="W221" i="16" l="1"/>
  <c r="R221" i="16"/>
  <c r="AA221" i="16"/>
  <c r="Q221" i="16"/>
  <c r="Z221" i="16"/>
  <c r="P221" i="16"/>
  <c r="Y221" i="16"/>
  <c r="X221" i="16"/>
  <c r="T221" i="16"/>
  <c r="O221" i="16"/>
  <c r="N222" i="16"/>
  <c r="M222" i="16" s="1"/>
  <c r="S221" i="16"/>
  <c r="I221" i="16"/>
  <c r="H221" i="16"/>
  <c r="G221" i="16"/>
  <c r="E222" i="16"/>
  <c r="F221" i="16"/>
  <c r="G222" i="16" l="1"/>
  <c r="E223" i="16"/>
  <c r="F222" i="16"/>
  <c r="I222" i="16"/>
  <c r="H222" i="16"/>
  <c r="Z222" i="16"/>
  <c r="P222" i="16"/>
  <c r="W222" i="16"/>
  <c r="T222" i="16"/>
  <c r="N223" i="16"/>
  <c r="M223" i="16" s="1"/>
  <c r="S222" i="16"/>
  <c r="Y222" i="16"/>
  <c r="X222" i="16"/>
  <c r="R222" i="16"/>
  <c r="Q222" i="16"/>
  <c r="O222" i="16"/>
  <c r="AA222" i="16"/>
  <c r="N224" i="16" l="1"/>
  <c r="M224" i="16" s="1"/>
  <c r="S223" i="16"/>
  <c r="Z223" i="16"/>
  <c r="P223" i="16"/>
  <c r="Y223" i="16"/>
  <c r="O223" i="16"/>
  <c r="X223" i="16"/>
  <c r="R223" i="16"/>
  <c r="Q223" i="16"/>
  <c r="W223" i="16"/>
  <c r="AA223" i="16"/>
  <c r="T223" i="16"/>
  <c r="E224" i="16"/>
  <c r="G223" i="16"/>
  <c r="F223" i="16"/>
  <c r="I223" i="16"/>
  <c r="H223" i="16"/>
  <c r="X224" i="16" l="1"/>
  <c r="N225" i="16"/>
  <c r="M225" i="16" s="1"/>
  <c r="S224" i="16"/>
  <c r="R224" i="16"/>
  <c r="AA224" i="16"/>
  <c r="Q224" i="16"/>
  <c r="Z224" i="16"/>
  <c r="Y224" i="16"/>
  <c r="W224" i="16"/>
  <c r="P224" i="16"/>
  <c r="T224" i="16"/>
  <c r="O224" i="16"/>
  <c r="E225" i="16"/>
  <c r="I224" i="16"/>
  <c r="H224" i="16"/>
  <c r="G224" i="16"/>
  <c r="F224" i="16"/>
  <c r="H225" i="16" l="1"/>
  <c r="G225" i="16"/>
  <c r="F225" i="16"/>
  <c r="E226" i="16"/>
  <c r="I225" i="16"/>
  <c r="AA225" i="16"/>
  <c r="Q225" i="16"/>
  <c r="X225" i="16"/>
  <c r="W225" i="16"/>
  <c r="T225" i="16"/>
  <c r="Z225" i="16"/>
  <c r="Y225" i="16"/>
  <c r="N226" i="16"/>
  <c r="M226" i="16" s="1"/>
  <c r="S225" i="16"/>
  <c r="R225" i="16"/>
  <c r="P225" i="16"/>
  <c r="O225" i="16"/>
  <c r="H226" i="16" l="1"/>
  <c r="G226" i="16"/>
  <c r="F226" i="16"/>
  <c r="E227" i="16"/>
  <c r="I226" i="16"/>
  <c r="T226" i="16"/>
  <c r="AA226" i="16"/>
  <c r="Q226" i="16"/>
  <c r="Z226" i="16"/>
  <c r="P226" i="16"/>
  <c r="Y226" i="16"/>
  <c r="O226" i="16"/>
  <c r="N227" i="16"/>
  <c r="M227" i="16" s="1"/>
  <c r="S226" i="16"/>
  <c r="R226" i="16"/>
  <c r="X226" i="16"/>
  <c r="W226" i="16"/>
  <c r="Y227" i="16" l="1"/>
  <c r="O227" i="16"/>
  <c r="T227" i="16"/>
  <c r="N228" i="16"/>
  <c r="M228" i="16" s="1"/>
  <c r="S227" i="16"/>
  <c r="R227" i="16"/>
  <c r="AA227" i="16"/>
  <c r="Z227" i="16"/>
  <c r="X227" i="16"/>
  <c r="Q227" i="16"/>
  <c r="W227" i="16"/>
  <c r="P227" i="16"/>
  <c r="F227" i="16"/>
  <c r="E228" i="16"/>
  <c r="I227" i="16"/>
  <c r="H227" i="16"/>
  <c r="G227" i="16"/>
  <c r="I228" i="16" l="1"/>
  <c r="F228" i="16"/>
  <c r="H228" i="16"/>
  <c r="G228" i="16"/>
  <c r="E229" i="16"/>
  <c r="R228" i="16"/>
  <c r="Y228" i="16"/>
  <c r="O228" i="16"/>
  <c r="X228" i="16"/>
  <c r="W228" i="16"/>
  <c r="AA228" i="16"/>
  <c r="Z228" i="16"/>
  <c r="T228" i="16"/>
  <c r="N229" i="16"/>
  <c r="M229" i="16" s="1"/>
  <c r="S228" i="16"/>
  <c r="Q228" i="16"/>
  <c r="P228" i="16"/>
  <c r="W229" i="16" l="1"/>
  <c r="R229" i="16"/>
  <c r="AA229" i="16"/>
  <c r="Q229" i="16"/>
  <c r="Z229" i="16"/>
  <c r="P229" i="16"/>
  <c r="T229" i="16"/>
  <c r="N230" i="16"/>
  <c r="M230" i="16" s="1"/>
  <c r="S229" i="16"/>
  <c r="O229" i="16"/>
  <c r="Y229" i="16"/>
  <c r="X229" i="16"/>
  <c r="I229" i="16"/>
  <c r="H229" i="16"/>
  <c r="G229" i="16"/>
  <c r="F229" i="16"/>
  <c r="E230" i="16"/>
  <c r="G230" i="16" l="1"/>
  <c r="E231" i="16"/>
  <c r="I230" i="16"/>
  <c r="H230" i="16"/>
  <c r="F230" i="16"/>
  <c r="Z230" i="16"/>
  <c r="P230" i="16"/>
  <c r="W230" i="16"/>
  <c r="T230" i="16"/>
  <c r="N231" i="16"/>
  <c r="M231" i="16" s="1"/>
  <c r="S230" i="16"/>
  <c r="O230" i="16"/>
  <c r="AA230" i="16"/>
  <c r="Y230" i="16"/>
  <c r="R230" i="16"/>
  <c r="X230" i="16"/>
  <c r="Q230" i="16"/>
  <c r="N232" i="16" l="1"/>
  <c r="M232" i="16" s="1"/>
  <c r="S231" i="16"/>
  <c r="Z231" i="16"/>
  <c r="P231" i="16"/>
  <c r="Y231" i="16"/>
  <c r="O231" i="16"/>
  <c r="X231" i="16"/>
  <c r="AA231" i="16"/>
  <c r="W231" i="16"/>
  <c r="T231" i="16"/>
  <c r="R231" i="16"/>
  <c r="Q231" i="16"/>
  <c r="E232" i="16"/>
  <c r="G231" i="16"/>
  <c r="F231" i="16"/>
  <c r="I231" i="16"/>
  <c r="H231" i="16"/>
  <c r="E233" i="16" l="1"/>
  <c r="I232" i="16"/>
  <c r="H232" i="16"/>
  <c r="G232" i="16"/>
  <c r="F232" i="16"/>
  <c r="X232" i="16"/>
  <c r="N233" i="16"/>
  <c r="M233" i="16" s="1"/>
  <c r="S232" i="16"/>
  <c r="R232" i="16"/>
  <c r="AA232" i="16"/>
  <c r="Q232" i="16"/>
  <c r="W232" i="16"/>
  <c r="T232" i="16"/>
  <c r="P232" i="16"/>
  <c r="O232" i="16"/>
  <c r="Z232" i="16"/>
  <c r="Y232" i="16"/>
  <c r="AA233" i="16" l="1"/>
  <c r="Q233" i="16"/>
  <c r="X233" i="16"/>
  <c r="W233" i="16"/>
  <c r="T233" i="16"/>
  <c r="P233" i="16"/>
  <c r="O233" i="16"/>
  <c r="Z233" i="16"/>
  <c r="N234" i="16"/>
  <c r="M234" i="16" s="1"/>
  <c r="S233" i="16"/>
  <c r="Y233" i="16"/>
  <c r="R233" i="16"/>
  <c r="H233" i="16"/>
  <c r="E234" i="16"/>
  <c r="I233" i="16"/>
  <c r="G233" i="16"/>
  <c r="F233" i="16"/>
  <c r="T234" i="16" l="1"/>
  <c r="AA234" i="16"/>
  <c r="Q234" i="16"/>
  <c r="Z234" i="16"/>
  <c r="P234" i="16"/>
  <c r="Y234" i="16"/>
  <c r="O234" i="16"/>
  <c r="X234" i="16"/>
  <c r="W234" i="16"/>
  <c r="N235" i="16"/>
  <c r="M235" i="16" s="1"/>
  <c r="S234" i="16"/>
  <c r="R234" i="16"/>
  <c r="H234" i="16"/>
  <c r="G234" i="16"/>
  <c r="F234" i="16"/>
  <c r="E235" i="16"/>
  <c r="I234" i="16"/>
  <c r="Y235" i="16" l="1"/>
  <c r="O235" i="16"/>
  <c r="T235" i="16"/>
  <c r="N236" i="16"/>
  <c r="M236" i="16" s="1"/>
  <c r="S235" i="16"/>
  <c r="R235" i="16"/>
  <c r="X235" i="16"/>
  <c r="W235" i="16"/>
  <c r="Q235" i="16"/>
  <c r="P235" i="16"/>
  <c r="AA235" i="16"/>
  <c r="Z235" i="16"/>
  <c r="F235" i="16"/>
  <c r="E236" i="16"/>
  <c r="I235" i="16"/>
  <c r="H235" i="16"/>
  <c r="G235" i="16"/>
  <c r="R236" i="16" l="1"/>
  <c r="Y236" i="16"/>
  <c r="O236" i="16"/>
  <c r="X236" i="16"/>
  <c r="W236" i="16"/>
  <c r="N237" i="16"/>
  <c r="M237" i="16" s="1"/>
  <c r="Q236" i="16"/>
  <c r="P236" i="16"/>
  <c r="AA236" i="16"/>
  <c r="T236" i="16"/>
  <c r="Z236" i="16"/>
  <c r="S236" i="16"/>
  <c r="I236" i="16"/>
  <c r="F236" i="16"/>
  <c r="E237" i="16"/>
  <c r="H236" i="16"/>
  <c r="G236" i="16"/>
  <c r="I237" i="16" l="1"/>
  <c r="H237" i="16"/>
  <c r="G237" i="16"/>
  <c r="F237" i="16"/>
  <c r="E238" i="16"/>
  <c r="W237" i="16"/>
  <c r="T237" i="16"/>
  <c r="R237" i="16"/>
  <c r="AA237" i="16"/>
  <c r="Q237" i="16"/>
  <c r="Z237" i="16"/>
  <c r="P237" i="16"/>
  <c r="N238" i="16"/>
  <c r="M238" i="16" s="1"/>
  <c r="Y237" i="16"/>
  <c r="S237" i="16"/>
  <c r="X237" i="16"/>
  <c r="O237" i="16"/>
  <c r="Z238" i="16" l="1"/>
  <c r="P238" i="16"/>
  <c r="Y238" i="16"/>
  <c r="O238" i="16"/>
  <c r="W238" i="16"/>
  <c r="T238" i="16"/>
  <c r="N239" i="16"/>
  <c r="M239" i="16" s="1"/>
  <c r="S238" i="16"/>
  <c r="AA238" i="16"/>
  <c r="R238" i="16"/>
  <c r="X238" i="16"/>
  <c r="Q238" i="16"/>
  <c r="G238" i="16"/>
  <c r="F238" i="16"/>
  <c r="E239" i="16"/>
  <c r="I238" i="16"/>
  <c r="H238" i="16"/>
  <c r="E240" i="16" l="1"/>
  <c r="I239" i="16"/>
  <c r="G239" i="16"/>
  <c r="F239" i="16"/>
  <c r="H239" i="16"/>
  <c r="N240" i="16"/>
  <c r="M240" i="16" s="1"/>
  <c r="S239" i="16"/>
  <c r="R239" i="16"/>
  <c r="Z239" i="16"/>
  <c r="P239" i="16"/>
  <c r="Y239" i="16"/>
  <c r="O239" i="16"/>
  <c r="X239" i="16"/>
  <c r="AA239" i="16"/>
  <c r="T239" i="16"/>
  <c r="W239" i="16"/>
  <c r="Q239" i="16"/>
  <c r="E241" i="16" l="1"/>
  <c r="I240" i="16"/>
  <c r="H240" i="16"/>
  <c r="G240" i="16"/>
  <c r="F240" i="16"/>
  <c r="X240" i="16"/>
  <c r="W240" i="16"/>
  <c r="N241" i="16"/>
  <c r="M241" i="16" s="1"/>
  <c r="S240" i="16"/>
  <c r="R240" i="16"/>
  <c r="AA240" i="16"/>
  <c r="Q240" i="16"/>
  <c r="O240" i="16"/>
  <c r="Z240" i="16"/>
  <c r="T240" i="16"/>
  <c r="Y240" i="16"/>
  <c r="P240" i="16"/>
  <c r="AA241" i="16" l="1"/>
  <c r="Q241" i="16"/>
  <c r="Z241" i="16"/>
  <c r="P241" i="16"/>
  <c r="Y241" i="16"/>
  <c r="O241" i="16"/>
  <c r="X241" i="16"/>
  <c r="W241" i="16"/>
  <c r="T241" i="16"/>
  <c r="S241" i="16"/>
  <c r="R241" i="16"/>
  <c r="N242" i="16"/>
  <c r="M242" i="16" s="1"/>
  <c r="H241" i="16"/>
  <c r="G241" i="16"/>
  <c r="F241" i="16"/>
  <c r="I241" i="16"/>
  <c r="E242" i="16"/>
  <c r="T242" i="16" l="1"/>
  <c r="N243" i="16"/>
  <c r="M243" i="16" s="1"/>
  <c r="S242" i="16"/>
  <c r="R242" i="16"/>
  <c r="AA242" i="16"/>
  <c r="Q242" i="16"/>
  <c r="Z242" i="16"/>
  <c r="P242" i="16"/>
  <c r="Y242" i="16"/>
  <c r="O242" i="16"/>
  <c r="X242" i="16"/>
  <c r="W242" i="16"/>
  <c r="E243" i="16"/>
  <c r="I242" i="16"/>
  <c r="H242" i="16"/>
  <c r="G242" i="16"/>
  <c r="F242" i="16"/>
  <c r="Z243" i="16" l="1"/>
  <c r="N244" i="16"/>
  <c r="M244" i="16" s="1"/>
  <c r="Y243" i="16"/>
  <c r="O243" i="16"/>
  <c r="X243" i="16"/>
  <c r="W243" i="16"/>
  <c r="T243" i="16"/>
  <c r="S243" i="16"/>
  <c r="R243" i="16"/>
  <c r="Q243" i="16"/>
  <c r="AA243" i="16"/>
  <c r="P243" i="16"/>
  <c r="F243" i="16"/>
  <c r="E244" i="16"/>
  <c r="I243" i="16"/>
  <c r="H243" i="16"/>
  <c r="G243" i="16"/>
  <c r="E245" i="16" l="1"/>
  <c r="G244" i="16"/>
  <c r="F244" i="16"/>
  <c r="I244" i="16"/>
  <c r="H244" i="16"/>
  <c r="N245" i="16"/>
  <c r="M245" i="16" s="1"/>
  <c r="S244" i="16"/>
  <c r="Z244" i="16"/>
  <c r="P244" i="16"/>
  <c r="Y244" i="16"/>
  <c r="O244" i="16"/>
  <c r="AA244" i="16"/>
  <c r="X244" i="16"/>
  <c r="W244" i="16"/>
  <c r="T244" i="16"/>
  <c r="R244" i="16"/>
  <c r="Q244" i="16"/>
  <c r="X245" i="16" l="1"/>
  <c r="N246" i="16"/>
  <c r="M246" i="16" s="1"/>
  <c r="S245" i="16"/>
  <c r="R245" i="16"/>
  <c r="T245" i="16"/>
  <c r="Q245" i="16"/>
  <c r="P245" i="16"/>
  <c r="O245" i="16"/>
  <c r="AA245" i="16"/>
  <c r="Z245" i="16"/>
  <c r="Y245" i="16"/>
  <c r="W245" i="16"/>
  <c r="E246" i="16"/>
  <c r="I245" i="16"/>
  <c r="F245" i="16"/>
  <c r="H245" i="16"/>
  <c r="G245" i="16"/>
  <c r="H246" i="16" l="1"/>
  <c r="I246" i="16"/>
  <c r="G246" i="16"/>
  <c r="F246" i="16"/>
  <c r="E247" i="16"/>
  <c r="AA246" i="16"/>
  <c r="Q246" i="16"/>
  <c r="X246" i="16"/>
  <c r="W246" i="16"/>
  <c r="N247" i="16"/>
  <c r="M247" i="16" s="1"/>
  <c r="Z246" i="16"/>
  <c r="Y246" i="16"/>
  <c r="T246" i="16"/>
  <c r="S246" i="16"/>
  <c r="R246" i="16"/>
  <c r="P246" i="16"/>
  <c r="O246" i="16"/>
  <c r="T247" i="16" l="1"/>
  <c r="AA247" i="16"/>
  <c r="Q247" i="16"/>
  <c r="Z247" i="16"/>
  <c r="P247" i="16"/>
  <c r="X247" i="16"/>
  <c r="R247" i="16"/>
  <c r="O247" i="16"/>
  <c r="Y247" i="16"/>
  <c r="W247" i="16"/>
  <c r="S247" i="16"/>
  <c r="N248" i="16"/>
  <c r="M248" i="16" s="1"/>
  <c r="H247" i="16"/>
  <c r="G247" i="16"/>
  <c r="E248" i="16"/>
  <c r="I247" i="16"/>
  <c r="F247" i="16"/>
  <c r="F248" i="16" l="1"/>
  <c r="E249" i="16"/>
  <c r="H248" i="16"/>
  <c r="I248" i="16"/>
  <c r="G248" i="16"/>
  <c r="Y248" i="16"/>
  <c r="O248" i="16"/>
  <c r="W248" i="16"/>
  <c r="T248" i="16"/>
  <c r="N249" i="16"/>
  <c r="M249" i="16" s="1"/>
  <c r="S248" i="16"/>
  <c r="AA248" i="16"/>
  <c r="Q248" i="16"/>
  <c r="Z248" i="16"/>
  <c r="X248" i="16"/>
  <c r="R248" i="16"/>
  <c r="P248" i="16"/>
  <c r="R249" i="16" l="1"/>
  <c r="Z249" i="16"/>
  <c r="P249" i="16"/>
  <c r="Y249" i="16"/>
  <c r="O249" i="16"/>
  <c r="X249" i="16"/>
  <c r="T249" i="16"/>
  <c r="AA249" i="16"/>
  <c r="W249" i="16"/>
  <c r="S249" i="16"/>
  <c r="N250" i="16"/>
  <c r="M250" i="16" s="1"/>
  <c r="Q249" i="16"/>
  <c r="I249" i="16"/>
  <c r="G249" i="16"/>
  <c r="F249" i="16"/>
  <c r="H249" i="16"/>
  <c r="E250" i="16"/>
  <c r="W250" i="16" l="1"/>
  <c r="N251" i="16"/>
  <c r="M251" i="16" s="1"/>
  <c r="S250" i="16"/>
  <c r="R250" i="16"/>
  <c r="AA250" i="16"/>
  <c r="Q250" i="16"/>
  <c r="Y250" i="16"/>
  <c r="O250" i="16"/>
  <c r="Z250" i="16"/>
  <c r="X250" i="16"/>
  <c r="T250" i="16"/>
  <c r="P250" i="16"/>
  <c r="E251" i="16"/>
  <c r="I250" i="16"/>
  <c r="H250" i="16"/>
  <c r="F250" i="16"/>
  <c r="G250" i="16"/>
  <c r="G251" i="16" l="1"/>
  <c r="I251" i="16"/>
  <c r="H251" i="16"/>
  <c r="E252" i="16"/>
  <c r="F251" i="16"/>
  <c r="Z251" i="16"/>
  <c r="P251" i="16"/>
  <c r="X251" i="16"/>
  <c r="W251" i="16"/>
  <c r="T251" i="16"/>
  <c r="R251" i="16"/>
  <c r="AA251" i="16"/>
  <c r="Y251" i="16"/>
  <c r="S251" i="16"/>
  <c r="Q251" i="16"/>
  <c r="O251" i="16"/>
  <c r="N252" i="16"/>
  <c r="M252" i="16" s="1"/>
  <c r="N253" i="16" l="1"/>
  <c r="M253" i="16" s="1"/>
  <c r="S252" i="16"/>
  <c r="AA252" i="16"/>
  <c r="Q252" i="16"/>
  <c r="Z252" i="16"/>
  <c r="P252" i="16"/>
  <c r="Y252" i="16"/>
  <c r="O252" i="16"/>
  <c r="W252" i="16"/>
  <c r="X252" i="16"/>
  <c r="T252" i="16"/>
  <c r="R252" i="16"/>
  <c r="E253" i="16"/>
  <c r="H252" i="16"/>
  <c r="G252" i="16"/>
  <c r="F252" i="16"/>
  <c r="I252" i="16"/>
  <c r="E254" i="16" l="1"/>
  <c r="I253" i="16"/>
  <c r="G253" i="16"/>
  <c r="H253" i="16"/>
  <c r="F253" i="16"/>
  <c r="X253" i="16"/>
  <c r="T253" i="16"/>
  <c r="N254" i="16"/>
  <c r="M254" i="16" s="1"/>
  <c r="S253" i="16"/>
  <c r="R253" i="16"/>
  <c r="Z253" i="16"/>
  <c r="P253" i="16"/>
  <c r="AA253" i="16"/>
  <c r="Y253" i="16"/>
  <c r="W253" i="16"/>
  <c r="Q253" i="16"/>
  <c r="O253" i="16"/>
  <c r="AA254" i="16" l="1"/>
  <c r="Q254" i="16"/>
  <c r="Y254" i="16"/>
  <c r="O254" i="16"/>
  <c r="X254" i="16"/>
  <c r="W254" i="16"/>
  <c r="N255" i="16"/>
  <c r="M255" i="16" s="1"/>
  <c r="S254" i="16"/>
  <c r="Z254" i="16"/>
  <c r="T254" i="16"/>
  <c r="R254" i="16"/>
  <c r="P254" i="16"/>
  <c r="H254" i="16"/>
  <c r="F254" i="16"/>
  <c r="E255" i="16"/>
  <c r="I254" i="16"/>
  <c r="G254" i="16"/>
  <c r="T255" i="16" l="1"/>
  <c r="R255" i="16"/>
  <c r="AA255" i="16"/>
  <c r="Q255" i="16"/>
  <c r="Z255" i="16"/>
  <c r="P255" i="16"/>
  <c r="X255" i="16"/>
  <c r="N256" i="16"/>
  <c r="M256" i="16" s="1"/>
  <c r="Y255" i="16"/>
  <c r="W255" i="16"/>
  <c r="S255" i="16"/>
  <c r="O255" i="16"/>
  <c r="I255" i="16"/>
  <c r="H255" i="16"/>
  <c r="G255" i="16"/>
  <c r="F255" i="16"/>
  <c r="E256" i="16"/>
  <c r="F256" i="16" l="1"/>
  <c r="E257" i="16"/>
  <c r="H256" i="16"/>
  <c r="I256" i="16"/>
  <c r="G256" i="16"/>
  <c r="Y256" i="16"/>
  <c r="O256" i="16"/>
  <c r="W256" i="16"/>
  <c r="T256" i="16"/>
  <c r="N257" i="16"/>
  <c r="M257" i="16" s="1"/>
  <c r="S256" i="16"/>
  <c r="AA256" i="16"/>
  <c r="Q256" i="16"/>
  <c r="Z256" i="16"/>
  <c r="X256" i="16"/>
  <c r="R256" i="16"/>
  <c r="P256" i="16"/>
  <c r="R257" i="16" l="1"/>
  <c r="Z257" i="16"/>
  <c r="P257" i="16"/>
  <c r="Y257" i="16"/>
  <c r="O257" i="16"/>
  <c r="X257" i="16"/>
  <c r="T257" i="16"/>
  <c r="N258" i="16"/>
  <c r="M258" i="16" s="1"/>
  <c r="AA257" i="16"/>
  <c r="W257" i="16"/>
  <c r="S257" i="16"/>
  <c r="Q257" i="16"/>
  <c r="I257" i="16"/>
  <c r="G257" i="16"/>
  <c r="F257" i="16"/>
  <c r="H257" i="16"/>
  <c r="E258" i="16"/>
  <c r="E259" i="16" l="1"/>
  <c r="I258" i="16"/>
  <c r="H258" i="16"/>
  <c r="F258" i="16"/>
  <c r="G258" i="16"/>
  <c r="W258" i="16"/>
  <c r="N259" i="16"/>
  <c r="M259" i="16" s="1"/>
  <c r="S258" i="16"/>
  <c r="R258" i="16"/>
  <c r="AA258" i="16"/>
  <c r="Q258" i="16"/>
  <c r="Y258" i="16"/>
  <c r="O258" i="16"/>
  <c r="Z258" i="16"/>
  <c r="X258" i="16"/>
  <c r="T258" i="16"/>
  <c r="P258" i="16"/>
  <c r="Z259" i="16" l="1"/>
  <c r="P259" i="16"/>
  <c r="X259" i="16"/>
  <c r="W259" i="16"/>
  <c r="T259" i="16"/>
  <c r="R259" i="16"/>
  <c r="N260" i="16"/>
  <c r="M260" i="16" s="1"/>
  <c r="O259" i="16"/>
  <c r="AA259" i="16"/>
  <c r="Y259" i="16"/>
  <c r="S259" i="16"/>
  <c r="Q259" i="16"/>
  <c r="G259" i="16"/>
  <c r="I259" i="16"/>
  <c r="H259" i="16"/>
  <c r="E260" i="16"/>
  <c r="F259" i="16"/>
  <c r="E261" i="16" l="1"/>
  <c r="H260" i="16"/>
  <c r="G260" i="16"/>
  <c r="F260" i="16"/>
  <c r="I260" i="16"/>
  <c r="N261" i="16"/>
  <c r="M261" i="16" s="1"/>
  <c r="S260" i="16"/>
  <c r="AA260" i="16"/>
  <c r="Q260" i="16"/>
  <c r="Z260" i="16"/>
  <c r="P260" i="16"/>
  <c r="Y260" i="16"/>
  <c r="O260" i="16"/>
  <c r="W260" i="16"/>
  <c r="X260" i="16"/>
  <c r="T260" i="16"/>
  <c r="R260" i="16"/>
  <c r="X261" i="16" l="1"/>
  <c r="T261" i="16"/>
  <c r="N262" i="16"/>
  <c r="M262" i="16" s="1"/>
  <c r="S261" i="16"/>
  <c r="R261" i="16"/>
  <c r="Z261" i="16"/>
  <c r="P261" i="16"/>
  <c r="O261" i="16"/>
  <c r="AA261" i="16"/>
  <c r="Y261" i="16"/>
  <c r="W261" i="16"/>
  <c r="Q261" i="16"/>
  <c r="E262" i="16"/>
  <c r="I261" i="16"/>
  <c r="G261" i="16"/>
  <c r="H261" i="16"/>
  <c r="F261" i="16"/>
  <c r="AA262" i="16" l="1"/>
  <c r="Q262" i="16"/>
  <c r="Y262" i="16"/>
  <c r="O262" i="16"/>
  <c r="X262" i="16"/>
  <c r="W262" i="16"/>
  <c r="N263" i="16"/>
  <c r="M263" i="16" s="1"/>
  <c r="S262" i="16"/>
  <c r="P262" i="16"/>
  <c r="Z262" i="16"/>
  <c r="T262" i="16"/>
  <c r="R262" i="16"/>
  <c r="H262" i="16"/>
  <c r="F262" i="16"/>
  <c r="E263" i="16"/>
  <c r="I262" i="16"/>
  <c r="G262" i="16"/>
  <c r="T263" i="16" l="1"/>
  <c r="R263" i="16"/>
  <c r="AA263" i="16"/>
  <c r="Q263" i="16"/>
  <c r="Z263" i="16"/>
  <c r="P263" i="16"/>
  <c r="X263" i="16"/>
  <c r="O263" i="16"/>
  <c r="N264" i="16"/>
  <c r="M264" i="16" s="1"/>
  <c r="Y263" i="16"/>
  <c r="W263" i="16"/>
  <c r="S263" i="16"/>
  <c r="I263" i="16"/>
  <c r="H263" i="16"/>
  <c r="G263" i="16"/>
  <c r="F263" i="16"/>
  <c r="E264" i="16"/>
  <c r="F264" i="16" l="1"/>
  <c r="E265" i="16"/>
  <c r="H264" i="16"/>
  <c r="I264" i="16"/>
  <c r="G264" i="16"/>
  <c r="Y264" i="16"/>
  <c r="O264" i="16"/>
  <c r="W264" i="16"/>
  <c r="T264" i="16"/>
  <c r="N265" i="16"/>
  <c r="M265" i="16" s="1"/>
  <c r="S264" i="16"/>
  <c r="AA264" i="16"/>
  <c r="Q264" i="16"/>
  <c r="P264" i="16"/>
  <c r="Z264" i="16"/>
  <c r="X264" i="16"/>
  <c r="R264" i="16"/>
  <c r="R265" i="16" l="1"/>
  <c r="Z265" i="16"/>
  <c r="P265" i="16"/>
  <c r="Y265" i="16"/>
  <c r="O265" i="16"/>
  <c r="X265" i="16"/>
  <c r="T265" i="16"/>
  <c r="Q265" i="16"/>
  <c r="N266" i="16"/>
  <c r="M266" i="16" s="1"/>
  <c r="AA265" i="16"/>
  <c r="W265" i="16"/>
  <c r="S265" i="16"/>
  <c r="I265" i="16"/>
  <c r="G265" i="16"/>
  <c r="F265" i="16"/>
  <c r="H265" i="16"/>
  <c r="E266" i="16"/>
  <c r="E267" i="16" l="1"/>
  <c r="I266" i="16"/>
  <c r="H266" i="16"/>
  <c r="F266" i="16"/>
  <c r="G266" i="16"/>
  <c r="W266" i="16"/>
  <c r="N267" i="16"/>
  <c r="M267" i="16" s="1"/>
  <c r="S266" i="16"/>
  <c r="R266" i="16"/>
  <c r="AA266" i="16"/>
  <c r="Q266" i="16"/>
  <c r="Y266" i="16"/>
  <c r="O266" i="16"/>
  <c r="P266" i="16"/>
  <c r="Z266" i="16"/>
  <c r="X266" i="16"/>
  <c r="T266" i="16"/>
  <c r="G267" i="16" l="1"/>
  <c r="I267" i="16"/>
  <c r="H267" i="16"/>
  <c r="E268" i="16"/>
  <c r="F267" i="16"/>
  <c r="Z267" i="16"/>
  <c r="P267" i="16"/>
  <c r="X267" i="16"/>
  <c r="W267" i="16"/>
  <c r="T267" i="16"/>
  <c r="R267" i="16"/>
  <c r="Q267" i="16"/>
  <c r="N268" i="16"/>
  <c r="M268" i="16" s="1"/>
  <c r="O267" i="16"/>
  <c r="AA267" i="16"/>
  <c r="Y267" i="16"/>
  <c r="S267" i="16"/>
  <c r="N269" i="16" l="1"/>
  <c r="M269" i="16" s="1"/>
  <c r="S268" i="16"/>
  <c r="AA268" i="16"/>
  <c r="Q268" i="16"/>
  <c r="Z268" i="16"/>
  <c r="P268" i="16"/>
  <c r="Y268" i="16"/>
  <c r="O268" i="16"/>
  <c r="W268" i="16"/>
  <c r="R268" i="16"/>
  <c r="X268" i="16"/>
  <c r="T268" i="16"/>
  <c r="E269" i="16"/>
  <c r="H268" i="16"/>
  <c r="G268" i="16"/>
  <c r="F268" i="16"/>
  <c r="I268" i="16"/>
  <c r="E270" i="16" l="1"/>
  <c r="I269" i="16"/>
  <c r="G269" i="16"/>
  <c r="H269" i="16"/>
  <c r="F269" i="16"/>
  <c r="X269" i="16"/>
  <c r="T269" i="16"/>
  <c r="N270" i="16"/>
  <c r="M270" i="16" s="1"/>
  <c r="S269" i="16"/>
  <c r="R269" i="16"/>
  <c r="Z269" i="16"/>
  <c r="P269" i="16"/>
  <c r="Q269" i="16"/>
  <c r="O269" i="16"/>
  <c r="AA269" i="16"/>
  <c r="Y269" i="16"/>
  <c r="W269" i="16"/>
  <c r="AA270" i="16" l="1"/>
  <c r="Q270" i="16"/>
  <c r="Y270" i="16"/>
  <c r="O270" i="16"/>
  <c r="X270" i="16"/>
  <c r="W270" i="16"/>
  <c r="N271" i="16"/>
  <c r="M271" i="16" s="1"/>
  <c r="S270" i="16"/>
  <c r="R270" i="16"/>
  <c r="P270" i="16"/>
  <c r="Z270" i="16"/>
  <c r="T270" i="16"/>
  <c r="H270" i="16"/>
  <c r="F270" i="16"/>
  <c r="E271" i="16"/>
  <c r="I270" i="16"/>
  <c r="G270" i="16"/>
  <c r="T271" i="16" l="1"/>
  <c r="R271" i="16"/>
  <c r="AA271" i="16"/>
  <c r="Q271" i="16"/>
  <c r="Z271" i="16"/>
  <c r="P271" i="16"/>
  <c r="X271" i="16"/>
  <c r="S271" i="16"/>
  <c r="O271" i="16"/>
  <c r="N272" i="16"/>
  <c r="M272" i="16" s="1"/>
  <c r="Y271" i="16"/>
  <c r="W271" i="16"/>
  <c r="I271" i="16"/>
  <c r="H271" i="16"/>
  <c r="G271" i="16"/>
  <c r="F271" i="16"/>
  <c r="E272" i="16"/>
  <c r="F272" i="16" l="1"/>
  <c r="E273" i="16"/>
  <c r="H272" i="16"/>
  <c r="I272" i="16"/>
  <c r="G272" i="16"/>
  <c r="Y272" i="16"/>
  <c r="O272" i="16"/>
  <c r="W272" i="16"/>
  <c r="T272" i="16"/>
  <c r="N273" i="16"/>
  <c r="M273" i="16" s="1"/>
  <c r="S272" i="16"/>
  <c r="AA272" i="16"/>
  <c r="Q272" i="16"/>
  <c r="R272" i="16"/>
  <c r="P272" i="16"/>
  <c r="Z272" i="16"/>
  <c r="X272" i="16"/>
  <c r="R273" i="16" l="1"/>
  <c r="Z273" i="16"/>
  <c r="P273" i="16"/>
  <c r="Y273" i="16"/>
  <c r="O273" i="16"/>
  <c r="X273" i="16"/>
  <c r="T273" i="16"/>
  <c r="S273" i="16"/>
  <c r="Q273" i="16"/>
  <c r="N274" i="16"/>
  <c r="M274" i="16" s="1"/>
  <c r="AA273" i="16"/>
  <c r="W273" i="16"/>
  <c r="I273" i="16"/>
  <c r="G273" i="16"/>
  <c r="F273" i="16"/>
  <c r="H273" i="16"/>
  <c r="E274" i="16"/>
  <c r="E275" i="16" l="1"/>
  <c r="I274" i="16"/>
  <c r="H274" i="16"/>
  <c r="F274" i="16"/>
  <c r="G274" i="16"/>
  <c r="W274" i="16"/>
  <c r="N275" i="16"/>
  <c r="M275" i="16" s="1"/>
  <c r="S274" i="16"/>
  <c r="R274" i="16"/>
  <c r="AA274" i="16"/>
  <c r="Q274" i="16"/>
  <c r="Y274" i="16"/>
  <c r="O274" i="16"/>
  <c r="T274" i="16"/>
  <c r="P274" i="16"/>
  <c r="Z274" i="16"/>
  <c r="X274" i="16"/>
  <c r="Z275" i="16" l="1"/>
  <c r="P275" i="16"/>
  <c r="X275" i="16"/>
  <c r="W275" i="16"/>
  <c r="T275" i="16"/>
  <c r="R275" i="16"/>
  <c r="S275" i="16"/>
  <c r="Q275" i="16"/>
  <c r="N276" i="16"/>
  <c r="M276" i="16" s="1"/>
  <c r="O275" i="16"/>
  <c r="AA275" i="16"/>
  <c r="Y275" i="16"/>
  <c r="G275" i="16"/>
  <c r="I275" i="16"/>
  <c r="H275" i="16"/>
  <c r="E276" i="16"/>
  <c r="F275" i="16"/>
  <c r="E277" i="16" l="1"/>
  <c r="H276" i="16"/>
  <c r="G276" i="16"/>
  <c r="F276" i="16"/>
  <c r="I276" i="16"/>
  <c r="N277" i="16"/>
  <c r="M277" i="16" s="1"/>
  <c r="S276" i="16"/>
  <c r="AA276" i="16"/>
  <c r="Q276" i="16"/>
  <c r="Z276" i="16"/>
  <c r="P276" i="16"/>
  <c r="Y276" i="16"/>
  <c r="O276" i="16"/>
  <c r="W276" i="16"/>
  <c r="T276" i="16"/>
  <c r="R276" i="16"/>
  <c r="X276" i="16"/>
  <c r="E278" i="16" l="1"/>
  <c r="I277" i="16"/>
  <c r="G277" i="16"/>
  <c r="H277" i="16"/>
  <c r="F277" i="16"/>
  <c r="X277" i="16"/>
  <c r="T277" i="16"/>
  <c r="N278" i="16"/>
  <c r="M278" i="16" s="1"/>
  <c r="S277" i="16"/>
  <c r="R277" i="16"/>
  <c r="Z277" i="16"/>
  <c r="P277" i="16"/>
  <c r="W277" i="16"/>
  <c r="Q277" i="16"/>
  <c r="O277" i="16"/>
  <c r="AA277" i="16"/>
  <c r="Y277" i="16"/>
  <c r="AA278" i="16" l="1"/>
  <c r="Q278" i="16"/>
  <c r="Y278" i="16"/>
  <c r="O278" i="16"/>
  <c r="X278" i="16"/>
  <c r="W278" i="16"/>
  <c r="N279" i="16"/>
  <c r="M279" i="16" s="1"/>
  <c r="S278" i="16"/>
  <c r="T278" i="16"/>
  <c r="R278" i="16"/>
  <c r="P278" i="16"/>
  <c r="Z278" i="16"/>
  <c r="H278" i="16"/>
  <c r="F278" i="16"/>
  <c r="E279" i="16"/>
  <c r="I278" i="16"/>
  <c r="G278" i="16"/>
  <c r="T279" i="16" l="1"/>
  <c r="N280" i="16"/>
  <c r="M280" i="16" s="1"/>
  <c r="R279" i="16"/>
  <c r="AA279" i="16"/>
  <c r="Q279" i="16"/>
  <c r="Z279" i="16"/>
  <c r="P279" i="16"/>
  <c r="Y279" i="16"/>
  <c r="O279" i="16"/>
  <c r="X279" i="16"/>
  <c r="W279" i="16"/>
  <c r="S279" i="16"/>
  <c r="E280" i="16"/>
  <c r="I279" i="16"/>
  <c r="H279" i="16"/>
  <c r="G279" i="16"/>
  <c r="F279" i="16"/>
  <c r="F280" i="16" l="1"/>
  <c r="E281" i="16"/>
  <c r="I280" i="16"/>
  <c r="H280" i="16"/>
  <c r="G280" i="16"/>
  <c r="Y280" i="16"/>
  <c r="O280" i="16"/>
  <c r="X280" i="16"/>
  <c r="W280" i="16"/>
  <c r="T280" i="16"/>
  <c r="N281" i="16"/>
  <c r="M281" i="16" s="1"/>
  <c r="S280" i="16"/>
  <c r="R280" i="16"/>
  <c r="AA280" i="16"/>
  <c r="Q280" i="16"/>
  <c r="P280" i="16"/>
  <c r="Z280" i="16"/>
  <c r="R281" i="16" l="1"/>
  <c r="AA281" i="16"/>
  <c r="Q281" i="16"/>
  <c r="Z281" i="16"/>
  <c r="P281" i="16"/>
  <c r="Y281" i="16"/>
  <c r="O281" i="16"/>
  <c r="X281" i="16"/>
  <c r="W281" i="16"/>
  <c r="T281" i="16"/>
  <c r="N282" i="16"/>
  <c r="M282" i="16" s="1"/>
  <c r="S281" i="16"/>
  <c r="I281" i="16"/>
  <c r="H281" i="16"/>
  <c r="G281" i="16"/>
  <c r="F281" i="16"/>
  <c r="E282" i="16"/>
  <c r="W282" i="16" l="1"/>
  <c r="T282" i="16"/>
  <c r="N283" i="16"/>
  <c r="M283" i="16" s="1"/>
  <c r="S282" i="16"/>
  <c r="R282" i="16"/>
  <c r="AA282" i="16"/>
  <c r="Q282" i="16"/>
  <c r="Z282" i="16"/>
  <c r="P282" i="16"/>
  <c r="Y282" i="16"/>
  <c r="O282" i="16"/>
  <c r="X282" i="16"/>
  <c r="E283" i="16"/>
  <c r="I282" i="16"/>
  <c r="H282" i="16"/>
  <c r="G282" i="16"/>
  <c r="F282" i="16"/>
  <c r="G283" i="16" l="1"/>
  <c r="F283" i="16"/>
  <c r="E284" i="16"/>
  <c r="I283" i="16"/>
  <c r="H283" i="16"/>
  <c r="Z283" i="16"/>
  <c r="P283" i="16"/>
  <c r="Y283" i="16"/>
  <c r="O283" i="16"/>
  <c r="X283" i="16"/>
  <c r="W283" i="16"/>
  <c r="T283" i="16"/>
  <c r="N284" i="16"/>
  <c r="M284" i="16" s="1"/>
  <c r="S283" i="16"/>
  <c r="R283" i="16"/>
  <c r="Q283" i="16"/>
  <c r="AA283" i="16"/>
  <c r="N285" i="16" l="1"/>
  <c r="M285" i="16" s="1"/>
  <c r="S284" i="16"/>
  <c r="R284" i="16"/>
  <c r="AA284" i="16"/>
  <c r="Q284" i="16"/>
  <c r="Z284" i="16"/>
  <c r="P284" i="16"/>
  <c r="Y284" i="16"/>
  <c r="O284" i="16"/>
  <c r="X284" i="16"/>
  <c r="W284" i="16"/>
  <c r="T284" i="16"/>
  <c r="E285" i="16"/>
  <c r="I284" i="16"/>
  <c r="H284" i="16"/>
  <c r="G284" i="16"/>
  <c r="F284" i="16"/>
  <c r="X285" i="16" l="1"/>
  <c r="W285" i="16"/>
  <c r="T285" i="16"/>
  <c r="N286" i="16"/>
  <c r="M286" i="16" s="1"/>
  <c r="S285" i="16"/>
  <c r="R285" i="16"/>
  <c r="AA285" i="16"/>
  <c r="Q285" i="16"/>
  <c r="Z285" i="16"/>
  <c r="P285" i="16"/>
  <c r="Y285" i="16"/>
  <c r="O285" i="16"/>
  <c r="E286" i="16"/>
  <c r="I285" i="16"/>
  <c r="H285" i="16"/>
  <c r="G285" i="16"/>
  <c r="F285" i="16"/>
  <c r="H286" i="16" l="1"/>
  <c r="G286" i="16"/>
  <c r="F286" i="16"/>
  <c r="E287" i="16"/>
  <c r="I286" i="16"/>
  <c r="AA286" i="16"/>
  <c r="Q286" i="16"/>
  <c r="Z286" i="16"/>
  <c r="P286" i="16"/>
  <c r="Y286" i="16"/>
  <c r="O286" i="16"/>
  <c r="X286" i="16"/>
  <c r="W286" i="16"/>
  <c r="T286" i="16"/>
  <c r="N287" i="16"/>
  <c r="M287" i="16" s="1"/>
  <c r="S286" i="16"/>
  <c r="R286" i="16"/>
  <c r="E288" i="16" l="1"/>
  <c r="I287" i="16"/>
  <c r="H287" i="16"/>
  <c r="G287" i="16"/>
  <c r="F287" i="16"/>
  <c r="T287" i="16"/>
  <c r="S287" i="16"/>
  <c r="N288" i="16"/>
  <c r="M288" i="16" s="1"/>
  <c r="R287" i="16"/>
  <c r="AA287" i="16"/>
  <c r="Q287" i="16"/>
  <c r="Z287" i="16"/>
  <c r="P287" i="16"/>
  <c r="Y287" i="16"/>
  <c r="O287" i="16"/>
  <c r="X287" i="16"/>
  <c r="W287" i="16"/>
  <c r="N289" i="16" l="1"/>
  <c r="M289" i="16" s="1"/>
  <c r="S288" i="16"/>
  <c r="AA288" i="16"/>
  <c r="P288" i="16"/>
  <c r="Z288" i="16"/>
  <c r="O288" i="16"/>
  <c r="Y288" i="16"/>
  <c r="X288" i="16"/>
  <c r="W288" i="16"/>
  <c r="T288" i="16"/>
  <c r="R288" i="16"/>
  <c r="Q288" i="16"/>
  <c r="E289" i="16"/>
  <c r="F288" i="16"/>
  <c r="I288" i="16"/>
  <c r="H288" i="16"/>
  <c r="G288" i="16"/>
  <c r="I289" i="16" l="1"/>
  <c r="E290" i="16"/>
  <c r="H289" i="16"/>
  <c r="G289" i="16"/>
  <c r="F289" i="16"/>
  <c r="X289" i="16"/>
  <c r="N290" i="16"/>
  <c r="M290" i="16" s="1"/>
  <c r="Y289" i="16"/>
  <c r="W289" i="16"/>
  <c r="T289" i="16"/>
  <c r="S289" i="16"/>
  <c r="R289" i="16"/>
  <c r="Q289" i="16"/>
  <c r="AA289" i="16"/>
  <c r="P289" i="16"/>
  <c r="Z289" i="16"/>
  <c r="O289" i="16"/>
  <c r="AA290" i="16" l="1"/>
  <c r="Q290" i="16"/>
  <c r="X290" i="16"/>
  <c r="W290" i="16"/>
  <c r="T290" i="16"/>
  <c r="S290" i="16"/>
  <c r="R290" i="16"/>
  <c r="P290" i="16"/>
  <c r="O290" i="16"/>
  <c r="N291" i="16"/>
  <c r="M291" i="16" s="1"/>
  <c r="Z290" i="16"/>
  <c r="Y290" i="16"/>
  <c r="H290" i="16"/>
  <c r="I290" i="16"/>
  <c r="G290" i="16"/>
  <c r="F290" i="16"/>
  <c r="E291" i="16"/>
  <c r="H291" i="16" l="1"/>
  <c r="I291" i="16"/>
  <c r="G291" i="16"/>
  <c r="F291" i="16"/>
  <c r="E292" i="16"/>
  <c r="T291" i="16"/>
  <c r="N292" i="16"/>
  <c r="M292" i="16" s="1"/>
  <c r="AA291" i="16"/>
  <c r="Q291" i="16"/>
  <c r="X291" i="16"/>
  <c r="W291" i="16"/>
  <c r="S291" i="16"/>
  <c r="R291" i="16"/>
  <c r="P291" i="16"/>
  <c r="O291" i="16"/>
  <c r="Z291" i="16"/>
  <c r="Y291" i="16"/>
  <c r="F292" i="16" l="1"/>
  <c r="I292" i="16"/>
  <c r="H292" i="16"/>
  <c r="G292" i="16"/>
  <c r="E293" i="16"/>
  <c r="Y292" i="16"/>
  <c r="O292" i="16"/>
  <c r="X292" i="16"/>
  <c r="T292" i="16"/>
  <c r="AA292" i="16"/>
  <c r="N293" i="16"/>
  <c r="M293" i="16" s="1"/>
  <c r="Z292" i="16"/>
  <c r="W292" i="16"/>
  <c r="S292" i="16"/>
  <c r="R292" i="16"/>
  <c r="Q292" i="16"/>
  <c r="P292" i="16"/>
  <c r="R293" i="16" l="1"/>
  <c r="AA293" i="16"/>
  <c r="Q293" i="16"/>
  <c r="Y293" i="16"/>
  <c r="O293" i="16"/>
  <c r="P293" i="16"/>
  <c r="Z293" i="16"/>
  <c r="X293" i="16"/>
  <c r="N294" i="16"/>
  <c r="M294" i="16" s="1"/>
  <c r="W293" i="16"/>
  <c r="T293" i="16"/>
  <c r="S293" i="16"/>
  <c r="I293" i="16"/>
  <c r="H293" i="16"/>
  <c r="F293" i="16"/>
  <c r="E294" i="16"/>
  <c r="G293" i="16"/>
  <c r="W294" i="16" l="1"/>
  <c r="T294" i="16"/>
  <c r="R294" i="16"/>
  <c r="X294" i="16"/>
  <c r="S294" i="16"/>
  <c r="Q294" i="16"/>
  <c r="P294" i="16"/>
  <c r="O294" i="16"/>
  <c r="AA294" i="16"/>
  <c r="Z294" i="16"/>
  <c r="N295" i="16"/>
  <c r="M295" i="16" s="1"/>
  <c r="Y294" i="16"/>
  <c r="I294" i="16"/>
  <c r="G294" i="16"/>
  <c r="F294" i="16"/>
  <c r="E295" i="16"/>
  <c r="H294" i="16"/>
  <c r="Z295" i="16" l="1"/>
  <c r="P295" i="16"/>
  <c r="Y295" i="16"/>
  <c r="O295" i="16"/>
  <c r="W295" i="16"/>
  <c r="AA295" i="16"/>
  <c r="N296" i="16"/>
  <c r="M296" i="16" s="1"/>
  <c r="X295" i="16"/>
  <c r="T295" i="16"/>
  <c r="S295" i="16"/>
  <c r="R295" i="16"/>
  <c r="Q295" i="16"/>
  <c r="G295" i="16"/>
  <c r="F295" i="16"/>
  <c r="I295" i="16"/>
  <c r="H295" i="16"/>
  <c r="E296" i="16"/>
  <c r="E297" i="16" l="1"/>
  <c r="I296" i="16"/>
  <c r="G296" i="16"/>
  <c r="H296" i="16"/>
  <c r="F296" i="16"/>
  <c r="N297" i="16"/>
  <c r="M297" i="16" s="1"/>
  <c r="S296" i="16"/>
  <c r="R296" i="16"/>
  <c r="Z296" i="16"/>
  <c r="P296" i="16"/>
  <c r="Q296" i="16"/>
  <c r="O296" i="16"/>
  <c r="AA296" i="16"/>
  <c r="Y296" i="16"/>
  <c r="X296" i="16"/>
  <c r="W296" i="16"/>
  <c r="T296" i="16"/>
  <c r="X297" i="16" l="1"/>
  <c r="W297" i="16"/>
  <c r="N298" i="16"/>
  <c r="M298" i="16" s="1"/>
  <c r="S297" i="16"/>
  <c r="Y297" i="16"/>
  <c r="T297" i="16"/>
  <c r="R297" i="16"/>
  <c r="Q297" i="16"/>
  <c r="P297" i="16"/>
  <c r="O297" i="16"/>
  <c r="AA297" i="16"/>
  <c r="Z297" i="16"/>
  <c r="E298" i="16"/>
  <c r="H297" i="16"/>
  <c r="G297" i="16"/>
  <c r="F297" i="16"/>
  <c r="I297" i="16"/>
  <c r="AA298" i="16" l="1"/>
  <c r="Q298" i="16"/>
  <c r="Z298" i="16"/>
  <c r="P298" i="16"/>
  <c r="X298" i="16"/>
  <c r="Y298" i="16"/>
  <c r="N299" i="16"/>
  <c r="M299" i="16" s="1"/>
  <c r="W298" i="16"/>
  <c r="T298" i="16"/>
  <c r="S298" i="16"/>
  <c r="R298" i="16"/>
  <c r="O298" i="16"/>
  <c r="H298" i="16"/>
  <c r="G298" i="16"/>
  <c r="E299" i="16"/>
  <c r="I298" i="16"/>
  <c r="F298" i="16"/>
  <c r="E300" i="16" l="1"/>
  <c r="H299" i="16"/>
  <c r="I299" i="16"/>
  <c r="G299" i="16"/>
  <c r="F299" i="16"/>
  <c r="T299" i="16"/>
  <c r="N300" i="16"/>
  <c r="M300" i="16" s="1"/>
  <c r="S299" i="16"/>
  <c r="AA299" i="16"/>
  <c r="Q299" i="16"/>
  <c r="R299" i="16"/>
  <c r="P299" i="16"/>
  <c r="O299" i="16"/>
  <c r="Z299" i="16"/>
  <c r="Y299" i="16"/>
  <c r="X299" i="16"/>
  <c r="W299" i="16"/>
  <c r="F300" i="16" l="1"/>
  <c r="I300" i="16"/>
  <c r="H300" i="16"/>
  <c r="G300" i="16"/>
  <c r="E301" i="16"/>
  <c r="Y300" i="16"/>
  <c r="O300" i="16"/>
  <c r="X300" i="16"/>
  <c r="T300" i="16"/>
  <c r="N301" i="16"/>
  <c r="M301" i="16" s="1"/>
  <c r="Z300" i="16"/>
  <c r="W300" i="16"/>
  <c r="S300" i="16"/>
  <c r="R300" i="16"/>
  <c r="Q300" i="16"/>
  <c r="P300" i="16"/>
  <c r="AA300" i="16"/>
  <c r="I301" i="16" l="1"/>
  <c r="H301" i="16"/>
  <c r="F301" i="16"/>
  <c r="E302" i="16"/>
  <c r="G301" i="16"/>
  <c r="R301" i="16"/>
  <c r="AA301" i="16"/>
  <c r="Q301" i="16"/>
  <c r="Y301" i="16"/>
  <c r="O301" i="16"/>
  <c r="Z301" i="16"/>
  <c r="X301" i="16"/>
  <c r="N302" i="16"/>
  <c r="M302" i="16" s="1"/>
  <c r="W301" i="16"/>
  <c r="T301" i="16"/>
  <c r="S301" i="16"/>
  <c r="P301" i="16"/>
  <c r="W302" i="16" l="1"/>
  <c r="T302" i="16"/>
  <c r="N303" i="16"/>
  <c r="M303" i="16" s="1"/>
  <c r="R302" i="16"/>
  <c r="S302" i="16"/>
  <c r="Q302" i="16"/>
  <c r="P302" i="16"/>
  <c r="O302" i="16"/>
  <c r="AA302" i="16"/>
  <c r="Z302" i="16"/>
  <c r="Y302" i="16"/>
  <c r="X302" i="16"/>
  <c r="I302" i="16"/>
  <c r="F302" i="16"/>
  <c r="E303" i="16"/>
  <c r="H302" i="16"/>
  <c r="G302" i="16"/>
  <c r="N304" i="16" l="1"/>
  <c r="M304" i="16" s="1"/>
  <c r="Z303" i="16"/>
  <c r="P303" i="16"/>
  <c r="Y303" i="16"/>
  <c r="O303" i="16"/>
  <c r="X303" i="16"/>
  <c r="W303" i="16"/>
  <c r="AA303" i="16"/>
  <c r="T303" i="16"/>
  <c r="S303" i="16"/>
  <c r="R303" i="16"/>
  <c r="Q303" i="16"/>
  <c r="E304" i="16"/>
  <c r="G303" i="16"/>
  <c r="F303" i="16"/>
  <c r="I303" i="16"/>
  <c r="H303" i="16"/>
  <c r="E305" i="16" l="1"/>
  <c r="I304" i="16"/>
  <c r="H304" i="16"/>
  <c r="G304" i="16"/>
  <c r="F304" i="16"/>
  <c r="X304" i="16"/>
  <c r="N305" i="16"/>
  <c r="M305" i="16" s="1"/>
  <c r="S304" i="16"/>
  <c r="R304" i="16"/>
  <c r="AA304" i="16"/>
  <c r="Q304" i="16"/>
  <c r="Z304" i="16"/>
  <c r="P304" i="16"/>
  <c r="Y304" i="16"/>
  <c r="W304" i="16"/>
  <c r="T304" i="16"/>
  <c r="O304" i="16"/>
  <c r="H305" i="16" l="1"/>
  <c r="E306" i="16"/>
  <c r="G305" i="16"/>
  <c r="F305" i="16"/>
  <c r="I305" i="16"/>
  <c r="AA305" i="16"/>
  <c r="Q305" i="16"/>
  <c r="X305" i="16"/>
  <c r="W305" i="16"/>
  <c r="T305" i="16"/>
  <c r="N306" i="16"/>
  <c r="M306" i="16" s="1"/>
  <c r="S305" i="16"/>
  <c r="Z305" i="16"/>
  <c r="Y305" i="16"/>
  <c r="R305" i="16"/>
  <c r="P305" i="16"/>
  <c r="O305" i="16"/>
  <c r="T306" i="16" l="1"/>
  <c r="AA306" i="16"/>
  <c r="Q306" i="16"/>
  <c r="Z306" i="16"/>
  <c r="P306" i="16"/>
  <c r="Y306" i="16"/>
  <c r="O306" i="16"/>
  <c r="X306" i="16"/>
  <c r="W306" i="16"/>
  <c r="S306" i="16"/>
  <c r="R306" i="16"/>
  <c r="N307" i="16"/>
  <c r="M307" i="16" s="1"/>
  <c r="H306" i="16"/>
  <c r="G306" i="16"/>
  <c r="F306" i="16"/>
  <c r="I306" i="16"/>
  <c r="E307" i="16"/>
  <c r="F307" i="16" l="1"/>
  <c r="E308" i="16"/>
  <c r="I307" i="16"/>
  <c r="H307" i="16"/>
  <c r="G307" i="16"/>
  <c r="Y307" i="16"/>
  <c r="O307" i="16"/>
  <c r="T307" i="16"/>
  <c r="N308" i="16"/>
  <c r="M308" i="16" s="1"/>
  <c r="S307" i="16"/>
  <c r="R307" i="16"/>
  <c r="AA307" i="16"/>
  <c r="Q307" i="16"/>
  <c r="Z307" i="16"/>
  <c r="X307" i="16"/>
  <c r="W307" i="16"/>
  <c r="P307" i="16"/>
  <c r="R308" i="16" l="1"/>
  <c r="Y308" i="16"/>
  <c r="O308" i="16"/>
  <c r="X308" i="16"/>
  <c r="W308" i="16"/>
  <c r="T308" i="16"/>
  <c r="AA308" i="16"/>
  <c r="Z308" i="16"/>
  <c r="S308" i="16"/>
  <c r="Q308" i="16"/>
  <c r="N309" i="16"/>
  <c r="M309" i="16" s="1"/>
  <c r="P308" i="16"/>
  <c r="I308" i="16"/>
  <c r="F308" i="16"/>
  <c r="H308" i="16"/>
  <c r="E309" i="16"/>
  <c r="G308" i="16"/>
  <c r="W309" i="16" l="1"/>
  <c r="R309" i="16"/>
  <c r="AA309" i="16"/>
  <c r="Q309" i="16"/>
  <c r="Z309" i="16"/>
  <c r="P309" i="16"/>
  <c r="Y309" i="16"/>
  <c r="O309" i="16"/>
  <c r="X309" i="16"/>
  <c r="T309" i="16"/>
  <c r="S309" i="16"/>
  <c r="N310" i="16"/>
  <c r="M310" i="16" s="1"/>
  <c r="I309" i="16"/>
  <c r="H309" i="16"/>
  <c r="G309" i="16"/>
  <c r="F309" i="16"/>
  <c r="E310" i="16"/>
  <c r="Z310" i="16" l="1"/>
  <c r="P310" i="16"/>
  <c r="W310" i="16"/>
  <c r="T310" i="16"/>
  <c r="N311" i="16"/>
  <c r="M311" i="16" s="1"/>
  <c r="S310" i="16"/>
  <c r="R310" i="16"/>
  <c r="AA310" i="16"/>
  <c r="Y310" i="16"/>
  <c r="X310" i="16"/>
  <c r="Q310" i="16"/>
  <c r="O310" i="16"/>
  <c r="G310" i="16"/>
  <c r="E311" i="16"/>
  <c r="I310" i="16"/>
  <c r="H310" i="16"/>
  <c r="F310" i="16"/>
  <c r="E312" i="16" l="1"/>
  <c r="G311" i="16"/>
  <c r="F311" i="16"/>
  <c r="I311" i="16"/>
  <c r="H311" i="16"/>
  <c r="N312" i="16"/>
  <c r="M312" i="16" s="1"/>
  <c r="S311" i="16"/>
  <c r="Z311" i="16"/>
  <c r="P311" i="16"/>
  <c r="Y311" i="16"/>
  <c r="O311" i="16"/>
  <c r="X311" i="16"/>
  <c r="W311" i="16"/>
  <c r="AA311" i="16"/>
  <c r="T311" i="16"/>
  <c r="R311" i="16"/>
  <c r="Q311" i="16"/>
  <c r="X312" i="16" l="1"/>
  <c r="N313" i="16"/>
  <c r="M313" i="16" s="1"/>
  <c r="S312" i="16"/>
  <c r="R312" i="16"/>
  <c r="AA312" i="16"/>
  <c r="Q312" i="16"/>
  <c r="Z312" i="16"/>
  <c r="P312" i="16"/>
  <c r="Y312" i="16"/>
  <c r="W312" i="16"/>
  <c r="T312" i="16"/>
  <c r="O312" i="16"/>
  <c r="E313" i="16"/>
  <c r="I312" i="16"/>
  <c r="H312" i="16"/>
  <c r="G312" i="16"/>
  <c r="F312" i="16"/>
  <c r="AA313" i="16" l="1"/>
  <c r="Q313" i="16"/>
  <c r="X313" i="16"/>
  <c r="W313" i="16"/>
  <c r="T313" i="16"/>
  <c r="N314" i="16"/>
  <c r="M314" i="16" s="1"/>
  <c r="S313" i="16"/>
  <c r="Z313" i="16"/>
  <c r="Y313" i="16"/>
  <c r="R313" i="16"/>
  <c r="P313" i="16"/>
  <c r="O313" i="16"/>
  <c r="H313" i="16"/>
  <c r="E314" i="16"/>
  <c r="I313" i="16"/>
  <c r="G313" i="16"/>
  <c r="F313" i="16"/>
  <c r="H314" i="16" l="1"/>
  <c r="G314" i="16"/>
  <c r="F314" i="16"/>
  <c r="I314" i="16"/>
  <c r="E315" i="16"/>
  <c r="T314" i="16"/>
  <c r="AA314" i="16"/>
  <c r="Q314" i="16"/>
  <c r="Z314" i="16"/>
  <c r="P314" i="16"/>
  <c r="Y314" i="16"/>
  <c r="O314" i="16"/>
  <c r="X314" i="16"/>
  <c r="W314" i="16"/>
  <c r="S314" i="16"/>
  <c r="R314" i="16"/>
  <c r="N315" i="16"/>
  <c r="M315" i="16" s="1"/>
  <c r="E316" i="16" l="1"/>
  <c r="F315" i="16"/>
  <c r="I315" i="16"/>
  <c r="H315" i="16"/>
  <c r="G315" i="16"/>
  <c r="N316" i="16"/>
  <c r="M316" i="16" s="1"/>
  <c r="Z315" i="16"/>
  <c r="Y315" i="16"/>
  <c r="O315" i="16"/>
  <c r="T315" i="16"/>
  <c r="S315" i="16"/>
  <c r="R315" i="16"/>
  <c r="Q315" i="16"/>
  <c r="AA315" i="16"/>
  <c r="X315" i="16"/>
  <c r="W315" i="16"/>
  <c r="P315" i="16"/>
  <c r="X316" i="16" l="1"/>
  <c r="W316" i="16"/>
  <c r="N317" i="16"/>
  <c r="M317" i="16" s="1"/>
  <c r="S316" i="16"/>
  <c r="P316" i="16"/>
  <c r="Z316" i="16"/>
  <c r="Y316" i="16"/>
  <c r="T316" i="16"/>
  <c r="R316" i="16"/>
  <c r="Q316" i="16"/>
  <c r="O316" i="16"/>
  <c r="AA316" i="16"/>
  <c r="E317" i="16"/>
  <c r="I316" i="16"/>
  <c r="H316" i="16"/>
  <c r="G316" i="16"/>
  <c r="F316" i="16"/>
  <c r="H317" i="16" l="1"/>
  <c r="G317" i="16"/>
  <c r="F317" i="16"/>
  <c r="E318" i="16"/>
  <c r="I317" i="16"/>
  <c r="AA317" i="16"/>
  <c r="Q317" i="16"/>
  <c r="Z317" i="16"/>
  <c r="P317" i="16"/>
  <c r="X317" i="16"/>
  <c r="T317" i="16"/>
  <c r="O317" i="16"/>
  <c r="Y317" i="16"/>
  <c r="W317" i="16"/>
  <c r="S317" i="16"/>
  <c r="R317" i="16"/>
  <c r="N318" i="16"/>
  <c r="M318" i="16" s="1"/>
  <c r="E319" i="16" l="1"/>
  <c r="H318" i="16"/>
  <c r="F318" i="16"/>
  <c r="I318" i="16"/>
  <c r="G318" i="16"/>
  <c r="T318" i="16"/>
  <c r="N319" i="16"/>
  <c r="M319" i="16" s="1"/>
  <c r="S318" i="16"/>
  <c r="AA318" i="16"/>
  <c r="Q318" i="16"/>
  <c r="Z318" i="16"/>
  <c r="W318" i="16"/>
  <c r="R318" i="16"/>
  <c r="P318" i="16"/>
  <c r="O318" i="16"/>
  <c r="Y318" i="16"/>
  <c r="X318" i="16"/>
  <c r="F319" i="16" l="1"/>
  <c r="I319" i="16"/>
  <c r="H319" i="16"/>
  <c r="G319" i="16"/>
  <c r="E320" i="16"/>
  <c r="Y319" i="16"/>
  <c r="O319" i="16"/>
  <c r="X319" i="16"/>
  <c r="T319" i="16"/>
  <c r="Q319" i="16"/>
  <c r="AA319" i="16"/>
  <c r="N320" i="16"/>
  <c r="M320" i="16" s="1"/>
  <c r="Z319" i="16"/>
  <c r="W319" i="16"/>
  <c r="S319" i="16"/>
  <c r="R319" i="16"/>
  <c r="P319" i="16"/>
  <c r="R320" i="16" l="1"/>
  <c r="AA320" i="16"/>
  <c r="Q320" i="16"/>
  <c r="Y320" i="16"/>
  <c r="O320" i="16"/>
  <c r="N321" i="16"/>
  <c r="M321" i="16" s="1"/>
  <c r="W320" i="16"/>
  <c r="P320" i="16"/>
  <c r="Z320" i="16"/>
  <c r="X320" i="16"/>
  <c r="T320" i="16"/>
  <c r="S320" i="16"/>
  <c r="I320" i="16"/>
  <c r="H320" i="16"/>
  <c r="F320" i="16"/>
  <c r="G320" i="16"/>
  <c r="E321" i="16"/>
  <c r="W321" i="16" l="1"/>
  <c r="T321" i="16"/>
  <c r="R321" i="16"/>
  <c r="AA321" i="16"/>
  <c r="X321" i="16"/>
  <c r="S321" i="16"/>
  <c r="Q321" i="16"/>
  <c r="P321" i="16"/>
  <c r="O321" i="16"/>
  <c r="N322" i="16"/>
  <c r="M322" i="16" s="1"/>
  <c r="Z321" i="16"/>
  <c r="Y321" i="16"/>
  <c r="I321" i="16"/>
  <c r="G321" i="16"/>
  <c r="F321" i="16"/>
  <c r="H321" i="16"/>
  <c r="E322" i="16"/>
  <c r="Z322" i="16" l="1"/>
  <c r="P322" i="16"/>
  <c r="Y322" i="16"/>
  <c r="O322" i="16"/>
  <c r="W322" i="16"/>
  <c r="R322" i="16"/>
  <c r="AA322" i="16"/>
  <c r="N323" i="16"/>
  <c r="M323" i="16" s="1"/>
  <c r="X322" i="16"/>
  <c r="T322" i="16"/>
  <c r="S322" i="16"/>
  <c r="Q322" i="16"/>
  <c r="G322" i="16"/>
  <c r="F322" i="16"/>
  <c r="I322" i="16"/>
  <c r="H322" i="16"/>
  <c r="E323" i="16"/>
  <c r="E324" i="16" l="1"/>
  <c r="I323" i="16"/>
  <c r="G323" i="16"/>
  <c r="H323" i="16"/>
  <c r="F323" i="16"/>
  <c r="N324" i="16"/>
  <c r="M324" i="16" s="1"/>
  <c r="S323" i="16"/>
  <c r="R323" i="16"/>
  <c r="Z323" i="16"/>
  <c r="P323" i="16"/>
  <c r="X323" i="16"/>
  <c r="Q323" i="16"/>
  <c r="O323" i="16"/>
  <c r="AA323" i="16"/>
  <c r="Y323" i="16"/>
  <c r="W323" i="16"/>
  <c r="T323" i="16"/>
  <c r="E325" i="16" l="1"/>
  <c r="H324" i="16"/>
  <c r="G324" i="16"/>
  <c r="F324" i="16"/>
  <c r="I324" i="16"/>
  <c r="X324" i="16"/>
  <c r="W324" i="16"/>
  <c r="N325" i="16"/>
  <c r="M325" i="16" s="1"/>
  <c r="S324" i="16"/>
  <c r="O324" i="16"/>
  <c r="Y324" i="16"/>
  <c r="T324" i="16"/>
  <c r="R324" i="16"/>
  <c r="Q324" i="16"/>
  <c r="Z324" i="16"/>
  <c r="P324" i="16"/>
  <c r="AA324" i="16"/>
  <c r="AA325" i="16" l="1"/>
  <c r="Q325" i="16"/>
  <c r="Z325" i="16"/>
  <c r="P325" i="16"/>
  <c r="X325" i="16"/>
  <c r="S325" i="16"/>
  <c r="Y325" i="16"/>
  <c r="N326" i="16"/>
  <c r="M326" i="16" s="1"/>
  <c r="W325" i="16"/>
  <c r="T325" i="16"/>
  <c r="R325" i="16"/>
  <c r="O325" i="16"/>
  <c r="H325" i="16"/>
  <c r="G325" i="16"/>
  <c r="E326" i="16"/>
  <c r="I325" i="16"/>
  <c r="F325" i="16"/>
  <c r="T326" i="16" l="1"/>
  <c r="N327" i="16"/>
  <c r="M327" i="16" s="1"/>
  <c r="S326" i="16"/>
  <c r="AA326" i="16"/>
  <c r="Q326" i="16"/>
  <c r="Y326" i="16"/>
  <c r="R326" i="16"/>
  <c r="P326" i="16"/>
  <c r="O326" i="16"/>
  <c r="Z326" i="16"/>
  <c r="X326" i="16"/>
  <c r="W326" i="16"/>
  <c r="E327" i="16"/>
  <c r="H326" i="16"/>
  <c r="I326" i="16"/>
  <c r="G326" i="16"/>
  <c r="F326" i="16"/>
  <c r="F327" i="16" l="1"/>
  <c r="E328" i="16"/>
  <c r="I327" i="16"/>
  <c r="H327" i="16"/>
  <c r="G327" i="16"/>
  <c r="Y327" i="16"/>
  <c r="O327" i="16"/>
  <c r="X327" i="16"/>
  <c r="T327" i="16"/>
  <c r="P327" i="16"/>
  <c r="N328" i="16"/>
  <c r="M328" i="16" s="1"/>
  <c r="Z327" i="16"/>
  <c r="W327" i="16"/>
  <c r="S327" i="16"/>
  <c r="R327" i="16"/>
  <c r="AA327" i="16"/>
  <c r="Q327" i="16"/>
  <c r="R328" i="16" l="1"/>
  <c r="AA328" i="16"/>
  <c r="Q328" i="16"/>
  <c r="Y328" i="16"/>
  <c r="O328" i="16"/>
  <c r="T328" i="16"/>
  <c r="Z328" i="16"/>
  <c r="X328" i="16"/>
  <c r="N329" i="16"/>
  <c r="M329" i="16" s="1"/>
  <c r="W328" i="16"/>
  <c r="S328" i="16"/>
  <c r="P328" i="16"/>
  <c r="I328" i="16"/>
  <c r="H328" i="16"/>
  <c r="F328" i="16"/>
  <c r="E329" i="16"/>
  <c r="G328" i="16"/>
  <c r="W329" i="16" l="1"/>
  <c r="T329" i="16"/>
  <c r="R329" i="16"/>
  <c r="Z329" i="16"/>
  <c r="S329" i="16"/>
  <c r="Q329" i="16"/>
  <c r="P329" i="16"/>
  <c r="O329" i="16"/>
  <c r="X329" i="16"/>
  <c r="N330" i="16"/>
  <c r="M330" i="16" s="1"/>
  <c r="AA329" i="16"/>
  <c r="Y329" i="16"/>
  <c r="I329" i="16"/>
  <c r="F329" i="16"/>
  <c r="E330" i="16"/>
  <c r="H329" i="16"/>
  <c r="G329" i="16"/>
  <c r="Z330" i="16" l="1"/>
  <c r="P330" i="16"/>
  <c r="Y330" i="16"/>
  <c r="O330" i="16"/>
  <c r="W330" i="16"/>
  <c r="Q330" i="16"/>
  <c r="AA330" i="16"/>
  <c r="N331" i="16"/>
  <c r="M331" i="16" s="1"/>
  <c r="X330" i="16"/>
  <c r="T330" i="16"/>
  <c r="S330" i="16"/>
  <c r="R330" i="16"/>
  <c r="G330" i="16"/>
  <c r="F330" i="16"/>
  <c r="I330" i="16"/>
  <c r="H330" i="16"/>
  <c r="E331" i="16"/>
  <c r="E332" i="16" l="1"/>
  <c r="I331" i="16"/>
  <c r="G331" i="16"/>
  <c r="F331" i="16"/>
  <c r="H331" i="16"/>
  <c r="N332" i="16"/>
  <c r="M332" i="16" s="1"/>
  <c r="S331" i="16"/>
  <c r="R331" i="16"/>
  <c r="Z331" i="16"/>
  <c r="P331" i="16"/>
  <c r="W331" i="16"/>
  <c r="T331" i="16"/>
  <c r="O331" i="16"/>
  <c r="AA331" i="16"/>
  <c r="Y331" i="16"/>
  <c r="X331" i="16"/>
  <c r="Q331" i="16"/>
  <c r="X332" i="16" l="1"/>
  <c r="W332" i="16"/>
  <c r="N333" i="16"/>
  <c r="M333" i="16" s="1"/>
  <c r="S332" i="16"/>
  <c r="AA332" i="16"/>
  <c r="Z332" i="16"/>
  <c r="T332" i="16"/>
  <c r="R332" i="16"/>
  <c r="Q332" i="16"/>
  <c r="P332" i="16"/>
  <c r="Y332" i="16"/>
  <c r="O332" i="16"/>
  <c r="E333" i="16"/>
  <c r="I332" i="16"/>
  <c r="G332" i="16"/>
  <c r="F332" i="16"/>
  <c r="H332" i="16"/>
  <c r="H333" i="16" l="1"/>
  <c r="G333" i="16"/>
  <c r="I333" i="16"/>
  <c r="F333" i="16"/>
  <c r="E334" i="16"/>
  <c r="AA333" i="16"/>
  <c r="Q333" i="16"/>
  <c r="Z333" i="16"/>
  <c r="P333" i="16"/>
  <c r="X333" i="16"/>
  <c r="R333" i="16"/>
  <c r="O333" i="16"/>
  <c r="Y333" i="16"/>
  <c r="N334" i="16"/>
  <c r="M334" i="16" s="1"/>
  <c r="W333" i="16"/>
  <c r="T333" i="16"/>
  <c r="S333" i="16"/>
  <c r="T334" i="16" l="1"/>
  <c r="S334" i="16"/>
  <c r="N335" i="16"/>
  <c r="M335" i="16" s="1"/>
  <c r="AA334" i="16"/>
  <c r="Q334" i="16"/>
  <c r="X334" i="16"/>
  <c r="W334" i="16"/>
  <c r="R334" i="16"/>
  <c r="P334" i="16"/>
  <c r="O334" i="16"/>
  <c r="Z334" i="16"/>
  <c r="Y334" i="16"/>
  <c r="E335" i="16"/>
  <c r="H334" i="16"/>
  <c r="G334" i="16"/>
  <c r="F334" i="16"/>
  <c r="I334" i="16"/>
  <c r="G335" i="16" l="1"/>
  <c r="F335" i="16"/>
  <c r="E336" i="16"/>
  <c r="I335" i="16"/>
  <c r="H335" i="16"/>
  <c r="AA335" i="16"/>
  <c r="Q335" i="16"/>
  <c r="Z335" i="16"/>
  <c r="P335" i="16"/>
  <c r="W335" i="16"/>
  <c r="S335" i="16"/>
  <c r="R335" i="16"/>
  <c r="O335" i="16"/>
  <c r="N336" i="16"/>
  <c r="M336" i="16" s="1"/>
  <c r="Y335" i="16"/>
  <c r="X335" i="16"/>
  <c r="T335" i="16"/>
  <c r="E337" i="16" l="1"/>
  <c r="G336" i="16"/>
  <c r="I336" i="16"/>
  <c r="H336" i="16"/>
  <c r="F336" i="16"/>
  <c r="T336" i="16"/>
  <c r="N337" i="16"/>
  <c r="M337" i="16" s="1"/>
  <c r="S336" i="16"/>
  <c r="Z336" i="16"/>
  <c r="P336" i="16"/>
  <c r="Y336" i="16"/>
  <c r="X336" i="16"/>
  <c r="R336" i="16"/>
  <c r="O336" i="16"/>
  <c r="AA336" i="16"/>
  <c r="W336" i="16"/>
  <c r="Q336" i="16"/>
  <c r="F337" i="16" l="1"/>
  <c r="E338" i="16"/>
  <c r="I337" i="16"/>
  <c r="H337" i="16"/>
  <c r="G337" i="16"/>
  <c r="Y337" i="16"/>
  <c r="O337" i="16"/>
  <c r="X337" i="16"/>
  <c r="N338" i="16"/>
  <c r="M338" i="16" s="1"/>
  <c r="S337" i="16"/>
  <c r="P337" i="16"/>
  <c r="Z337" i="16"/>
  <c r="Q337" i="16"/>
  <c r="AA337" i="16"/>
  <c r="W337" i="16"/>
  <c r="T337" i="16"/>
  <c r="R337" i="16"/>
  <c r="I338" i="16" l="1"/>
  <c r="H338" i="16"/>
  <c r="F338" i="16"/>
  <c r="E339" i="16"/>
  <c r="G338" i="16"/>
  <c r="R338" i="16"/>
  <c r="AA338" i="16"/>
  <c r="Q338" i="16"/>
  <c r="X338" i="16"/>
  <c r="T338" i="16"/>
  <c r="S338" i="16"/>
  <c r="O338" i="16"/>
  <c r="N339" i="16"/>
  <c r="M339" i="16" s="1"/>
  <c r="Z338" i="16"/>
  <c r="Y338" i="16"/>
  <c r="W338" i="16"/>
  <c r="P338" i="16"/>
  <c r="W339" i="16" l="1"/>
  <c r="T339" i="16"/>
  <c r="AA339" i="16"/>
  <c r="Q339" i="16"/>
  <c r="Z339" i="16"/>
  <c r="N340" i="16"/>
  <c r="M340" i="16" s="1"/>
  <c r="Y339" i="16"/>
  <c r="S339" i="16"/>
  <c r="O339" i="16"/>
  <c r="X339" i="16"/>
  <c r="R339" i="16"/>
  <c r="P339" i="16"/>
  <c r="H339" i="16"/>
  <c r="I339" i="16"/>
  <c r="F339" i="16"/>
  <c r="G339" i="16"/>
  <c r="E340" i="16"/>
  <c r="G340" i="16" l="1"/>
  <c r="F340" i="16"/>
  <c r="E341" i="16"/>
  <c r="I340" i="16"/>
  <c r="H340" i="16"/>
  <c r="Z340" i="16"/>
  <c r="P340" i="16"/>
  <c r="Y340" i="16"/>
  <c r="O340" i="16"/>
  <c r="T340" i="16"/>
  <c r="Q340" i="16"/>
  <c r="AA340" i="16"/>
  <c r="X340" i="16"/>
  <c r="W340" i="16"/>
  <c r="S340" i="16"/>
  <c r="N341" i="16"/>
  <c r="M341" i="16" s="1"/>
  <c r="R340" i="16"/>
  <c r="E342" i="16" l="1"/>
  <c r="I341" i="16"/>
  <c r="F341" i="16"/>
  <c r="G341" i="16"/>
  <c r="H341" i="16"/>
  <c r="W341" i="16"/>
  <c r="N342" i="16"/>
  <c r="M342" i="16" s="1"/>
  <c r="S341" i="16"/>
  <c r="R341" i="16"/>
  <c r="Y341" i="16"/>
  <c r="O341" i="16"/>
  <c r="X341" i="16"/>
  <c r="T341" i="16"/>
  <c r="P341" i="16"/>
  <c r="AA341" i="16"/>
  <c r="Z341" i="16"/>
  <c r="Q341" i="16"/>
  <c r="Z342" i="16" l="1"/>
  <c r="P342" i="16"/>
  <c r="X342" i="16"/>
  <c r="W342" i="16"/>
  <c r="T342" i="16"/>
  <c r="R342" i="16"/>
  <c r="Q342" i="16"/>
  <c r="N343" i="16"/>
  <c r="M343" i="16" s="1"/>
  <c r="O342" i="16"/>
  <c r="S342" i="16"/>
  <c r="AA342" i="16"/>
  <c r="Y342" i="16"/>
  <c r="G342" i="16"/>
  <c r="I342" i="16"/>
  <c r="H342" i="16"/>
  <c r="F342" i="16"/>
  <c r="E343" i="16"/>
  <c r="E344" i="16" l="1"/>
  <c r="H343" i="16"/>
  <c r="G343" i="16"/>
  <c r="F343" i="16"/>
  <c r="I343" i="16"/>
  <c r="N344" i="16"/>
  <c r="M344" i="16" s="1"/>
  <c r="S343" i="16"/>
  <c r="AA343" i="16"/>
  <c r="Q343" i="16"/>
  <c r="Z343" i="16"/>
  <c r="P343" i="16"/>
  <c r="Y343" i="16"/>
  <c r="O343" i="16"/>
  <c r="W343" i="16"/>
  <c r="R343" i="16"/>
  <c r="X343" i="16"/>
  <c r="T343" i="16"/>
  <c r="E345" i="16" l="1"/>
  <c r="I344" i="16"/>
  <c r="G344" i="16"/>
  <c r="H344" i="16"/>
  <c r="F344" i="16"/>
  <c r="X344" i="16"/>
  <c r="T344" i="16"/>
  <c r="N345" i="16"/>
  <c r="M345" i="16" s="1"/>
  <c r="S344" i="16"/>
  <c r="R344" i="16"/>
  <c r="Z344" i="16"/>
  <c r="P344" i="16"/>
  <c r="Q344" i="16"/>
  <c r="O344" i="16"/>
  <c r="AA344" i="16"/>
  <c r="Y344" i="16"/>
  <c r="W344" i="16"/>
  <c r="AA345" i="16" l="1"/>
  <c r="Q345" i="16"/>
  <c r="Y345" i="16"/>
  <c r="O345" i="16"/>
  <c r="X345" i="16"/>
  <c r="W345" i="16"/>
  <c r="N346" i="16"/>
  <c r="M346" i="16" s="1"/>
  <c r="S345" i="16"/>
  <c r="R345" i="16"/>
  <c r="P345" i="16"/>
  <c r="Z345" i="16"/>
  <c r="T345" i="16"/>
  <c r="H345" i="16"/>
  <c r="F345" i="16"/>
  <c r="E346" i="16"/>
  <c r="I345" i="16"/>
  <c r="G345" i="16"/>
  <c r="T346" i="16" l="1"/>
  <c r="R346" i="16"/>
  <c r="AA346" i="16"/>
  <c r="Q346" i="16"/>
  <c r="Z346" i="16"/>
  <c r="P346" i="16"/>
  <c r="X346" i="16"/>
  <c r="S346" i="16"/>
  <c r="O346" i="16"/>
  <c r="N347" i="16"/>
  <c r="M347" i="16" s="1"/>
  <c r="Y346" i="16"/>
  <c r="W346" i="16"/>
  <c r="I346" i="16"/>
  <c r="H346" i="16"/>
  <c r="G346" i="16"/>
  <c r="E347" i="16"/>
  <c r="F346" i="16"/>
  <c r="Y347" i="16" l="1"/>
  <c r="O347" i="16"/>
  <c r="W347" i="16"/>
  <c r="T347" i="16"/>
  <c r="N348" i="16"/>
  <c r="M348" i="16" s="1"/>
  <c r="S347" i="16"/>
  <c r="AA347" i="16"/>
  <c r="Q347" i="16"/>
  <c r="R347" i="16"/>
  <c r="P347" i="16"/>
  <c r="Z347" i="16"/>
  <c r="X347" i="16"/>
  <c r="F347" i="16"/>
  <c r="E348" i="16"/>
  <c r="H347" i="16"/>
  <c r="I347" i="16"/>
  <c r="G347" i="16"/>
  <c r="R348" i="16" l="1"/>
  <c r="Z348" i="16"/>
  <c r="P348" i="16"/>
  <c r="Y348" i="16"/>
  <c r="O348" i="16"/>
  <c r="X348" i="16"/>
  <c r="T348" i="16"/>
  <c r="S348" i="16"/>
  <c r="Q348" i="16"/>
  <c r="AA348" i="16"/>
  <c r="W348" i="16"/>
  <c r="N349" i="16"/>
  <c r="M349" i="16" s="1"/>
  <c r="I348" i="16"/>
  <c r="G348" i="16"/>
  <c r="F348" i="16"/>
  <c r="E349" i="16"/>
  <c r="H348" i="16"/>
  <c r="W349" i="16" l="1"/>
  <c r="N350" i="16"/>
  <c r="M350" i="16" s="1"/>
  <c r="S349" i="16"/>
  <c r="R349" i="16"/>
  <c r="AA349" i="16"/>
  <c r="Q349" i="16"/>
  <c r="Y349" i="16"/>
  <c r="O349" i="16"/>
  <c r="T349" i="16"/>
  <c r="P349" i="16"/>
  <c r="Z349" i="16"/>
  <c r="X349" i="16"/>
  <c r="E350" i="16"/>
  <c r="I349" i="16"/>
  <c r="H349" i="16"/>
  <c r="F349" i="16"/>
  <c r="G349" i="16"/>
  <c r="G350" i="16" l="1"/>
  <c r="I350" i="16"/>
  <c r="H350" i="16"/>
  <c r="F350" i="16"/>
  <c r="E351" i="16"/>
  <c r="Z350" i="16"/>
  <c r="P350" i="16"/>
  <c r="X350" i="16"/>
  <c r="W350" i="16"/>
  <c r="T350" i="16"/>
  <c r="R350" i="16"/>
  <c r="S350" i="16"/>
  <c r="Q350" i="16"/>
  <c r="Y350" i="16"/>
  <c r="O350" i="16"/>
  <c r="N351" i="16"/>
  <c r="M351" i="16" s="1"/>
  <c r="AA350" i="16"/>
  <c r="E352" i="16" l="1"/>
  <c r="H351" i="16"/>
  <c r="G351" i="16"/>
  <c r="F351" i="16"/>
  <c r="I351" i="16"/>
  <c r="N352" i="16"/>
  <c r="M352" i="16" s="1"/>
  <c r="S351" i="16"/>
  <c r="AA351" i="16"/>
  <c r="Q351" i="16"/>
  <c r="Z351" i="16"/>
  <c r="P351" i="16"/>
  <c r="Y351" i="16"/>
  <c r="O351" i="16"/>
  <c r="W351" i="16"/>
  <c r="T351" i="16"/>
  <c r="R351" i="16"/>
  <c r="X351" i="16"/>
  <c r="X352" i="16" l="1"/>
  <c r="T352" i="16"/>
  <c r="N353" i="16"/>
  <c r="M353" i="16" s="1"/>
  <c r="S352" i="16"/>
  <c r="R352" i="16"/>
  <c r="Z352" i="16"/>
  <c r="P352" i="16"/>
  <c r="W352" i="16"/>
  <c r="Q352" i="16"/>
  <c r="AA352" i="16"/>
  <c r="Y352" i="16"/>
  <c r="O352" i="16"/>
  <c r="E353" i="16"/>
  <c r="I352" i="16"/>
  <c r="G352" i="16"/>
  <c r="H352" i="16"/>
  <c r="F352" i="16"/>
  <c r="H353" i="16" l="1"/>
  <c r="F353" i="16"/>
  <c r="E354" i="16"/>
  <c r="I353" i="16"/>
  <c r="G353" i="16"/>
  <c r="T353" i="16"/>
  <c r="R353" i="16"/>
  <c r="AA353" i="16"/>
  <c r="Q353" i="16"/>
  <c r="S353" i="16"/>
  <c r="O353" i="16"/>
  <c r="Z353" i="16"/>
  <c r="N354" i="16"/>
  <c r="M354" i="16" s="1"/>
  <c r="X353" i="16"/>
  <c r="Y353" i="16"/>
  <c r="W353" i="16"/>
  <c r="P353" i="16"/>
  <c r="Y354" i="16" l="1"/>
  <c r="O354" i="16"/>
  <c r="W354" i="16"/>
  <c r="T354" i="16"/>
  <c r="N355" i="16"/>
  <c r="M355" i="16" s="1"/>
  <c r="Z354" i="16"/>
  <c r="S354" i="16"/>
  <c r="R354" i="16"/>
  <c r="Q354" i="16"/>
  <c r="AA354" i="16"/>
  <c r="X354" i="16"/>
  <c r="P354" i="16"/>
  <c r="F354" i="16"/>
  <c r="I354" i="16"/>
  <c r="G354" i="16"/>
  <c r="H354" i="16"/>
  <c r="E355" i="16"/>
  <c r="R355" i="16" l="1"/>
  <c r="Z355" i="16"/>
  <c r="P355" i="16"/>
  <c r="Y355" i="16"/>
  <c r="O355" i="16"/>
  <c r="AA355" i="16"/>
  <c r="X355" i="16"/>
  <c r="N356" i="16"/>
  <c r="M356" i="16" s="1"/>
  <c r="W355" i="16"/>
  <c r="S355" i="16"/>
  <c r="Q355" i="16"/>
  <c r="T355" i="16"/>
  <c r="I355" i="16"/>
  <c r="G355" i="16"/>
  <c r="F355" i="16"/>
  <c r="H355" i="16"/>
  <c r="E356" i="16"/>
  <c r="E357" i="16" l="1"/>
  <c r="I356" i="16"/>
  <c r="F356" i="16"/>
  <c r="H356" i="16"/>
  <c r="G356" i="16"/>
  <c r="W356" i="16"/>
  <c r="N357" i="16"/>
  <c r="M357" i="16" s="1"/>
  <c r="S356" i="16"/>
  <c r="R356" i="16"/>
  <c r="T356" i="16"/>
  <c r="P356" i="16"/>
  <c r="O356" i="16"/>
  <c r="AA356" i="16"/>
  <c r="Y356" i="16"/>
  <c r="Z356" i="16"/>
  <c r="Q356" i="16"/>
  <c r="X356" i="16"/>
  <c r="Z357" i="16" l="1"/>
  <c r="P357" i="16"/>
  <c r="X357" i="16"/>
  <c r="W357" i="16"/>
  <c r="AA357" i="16"/>
  <c r="T357" i="16"/>
  <c r="S357" i="16"/>
  <c r="R357" i="16"/>
  <c r="O357" i="16"/>
  <c r="N358" i="16"/>
  <c r="M358" i="16" s="1"/>
  <c r="Y357" i="16"/>
  <c r="Q357" i="16"/>
  <c r="G357" i="16"/>
  <c r="H357" i="16"/>
  <c r="F357" i="16"/>
  <c r="E358" i="16"/>
  <c r="I357" i="16"/>
  <c r="N359" i="16" l="1"/>
  <c r="M359" i="16" s="1"/>
  <c r="S358" i="16"/>
  <c r="AA358" i="16"/>
  <c r="Q358" i="16"/>
  <c r="Z358" i="16"/>
  <c r="P358" i="16"/>
  <c r="O358" i="16"/>
  <c r="Y358" i="16"/>
  <c r="X358" i="16"/>
  <c r="T358" i="16"/>
  <c r="W358" i="16"/>
  <c r="R358" i="16"/>
  <c r="E359" i="16"/>
  <c r="H358" i="16"/>
  <c r="G358" i="16"/>
  <c r="I358" i="16"/>
  <c r="F358" i="16"/>
  <c r="E360" i="16" l="1"/>
  <c r="G359" i="16"/>
  <c r="I359" i="16"/>
  <c r="H359" i="16"/>
  <c r="F359" i="16"/>
  <c r="X359" i="16"/>
  <c r="T359" i="16"/>
  <c r="N360" i="16"/>
  <c r="M360" i="16" s="1"/>
  <c r="S359" i="16"/>
  <c r="W359" i="16"/>
  <c r="Q359" i="16"/>
  <c r="P359" i="16"/>
  <c r="O359" i="16"/>
  <c r="Z359" i="16"/>
  <c r="Y359" i="16"/>
  <c r="AA359" i="16"/>
  <c r="R359" i="16"/>
  <c r="AA360" i="16" l="1"/>
  <c r="Q360" i="16"/>
  <c r="Y360" i="16"/>
  <c r="O360" i="16"/>
  <c r="X360" i="16"/>
  <c r="N361" i="16"/>
  <c r="M361" i="16" s="1"/>
  <c r="W360" i="16"/>
  <c r="T360" i="16"/>
  <c r="S360" i="16"/>
  <c r="P360" i="16"/>
  <c r="Z360" i="16"/>
  <c r="R360" i="16"/>
  <c r="H360" i="16"/>
  <c r="F360" i="16"/>
  <c r="I360" i="16"/>
  <c r="G360" i="16"/>
  <c r="E361" i="16"/>
  <c r="T361" i="16" l="1"/>
  <c r="R361" i="16"/>
  <c r="AA361" i="16"/>
  <c r="Q361" i="16"/>
  <c r="P361" i="16"/>
  <c r="Z361" i="16"/>
  <c r="Y361" i="16"/>
  <c r="W361" i="16"/>
  <c r="X361" i="16"/>
  <c r="O361" i="16"/>
  <c r="S361" i="16"/>
  <c r="N362" i="16"/>
  <c r="M362" i="16" s="1"/>
  <c r="I361" i="16"/>
  <c r="H361" i="16"/>
  <c r="E362" i="16"/>
  <c r="F361" i="16"/>
  <c r="G361" i="16"/>
  <c r="Y362" i="16" l="1"/>
  <c r="O362" i="16"/>
  <c r="W362" i="16"/>
  <c r="T362" i="16"/>
  <c r="X362" i="16"/>
  <c r="R362" i="16"/>
  <c r="Q362" i="16"/>
  <c r="P362" i="16"/>
  <c r="AA362" i="16"/>
  <c r="N363" i="16"/>
  <c r="M363" i="16" s="1"/>
  <c r="Z362" i="16"/>
  <c r="S362" i="16"/>
  <c r="F362" i="16"/>
  <c r="H362" i="16"/>
  <c r="E363" i="16"/>
  <c r="G362" i="16"/>
  <c r="I362" i="16"/>
  <c r="R363" i="16" l="1"/>
  <c r="Z363" i="16"/>
  <c r="P363" i="16"/>
  <c r="Y363" i="16"/>
  <c r="O363" i="16"/>
  <c r="X363" i="16"/>
  <c r="N364" i="16"/>
  <c r="M364" i="16" s="1"/>
  <c r="W363" i="16"/>
  <c r="T363" i="16"/>
  <c r="Q363" i="16"/>
  <c r="S363" i="16"/>
  <c r="AA363" i="16"/>
  <c r="I363" i="16"/>
  <c r="G363" i="16"/>
  <c r="F363" i="16"/>
  <c r="E364" i="16"/>
  <c r="H363" i="16"/>
  <c r="E365" i="16" l="1"/>
  <c r="I364" i="16"/>
  <c r="G364" i="16"/>
  <c r="H364" i="16"/>
  <c r="F364" i="16"/>
  <c r="W364" i="16"/>
  <c r="N365" i="16"/>
  <c r="M365" i="16" s="1"/>
  <c r="S364" i="16"/>
  <c r="R364" i="16"/>
  <c r="Q364" i="16"/>
  <c r="O364" i="16"/>
  <c r="AA364" i="16"/>
  <c r="Z364" i="16"/>
  <c r="X364" i="16"/>
  <c r="T364" i="16"/>
  <c r="P364" i="16"/>
  <c r="Y364" i="16"/>
  <c r="G365" i="16" l="1"/>
  <c r="I365" i="16"/>
  <c r="F365" i="16"/>
  <c r="H365" i="16"/>
  <c r="E366" i="16"/>
  <c r="Z365" i="16"/>
  <c r="P365" i="16"/>
  <c r="X365" i="16"/>
  <c r="W365" i="16"/>
  <c r="N366" i="16"/>
  <c r="M366" i="16" s="1"/>
  <c r="Y365" i="16"/>
  <c r="S365" i="16"/>
  <c r="R365" i="16"/>
  <c r="Q365" i="16"/>
  <c r="AA365" i="16"/>
  <c r="T365" i="16"/>
  <c r="O365" i="16"/>
  <c r="E367" i="16" l="1"/>
  <c r="H366" i="16"/>
  <c r="G366" i="16"/>
  <c r="I366" i="16"/>
  <c r="F366" i="16"/>
  <c r="N367" i="16"/>
  <c r="M367" i="16" s="1"/>
  <c r="S366" i="16"/>
  <c r="AA366" i="16"/>
  <c r="Q366" i="16"/>
  <c r="Z366" i="16"/>
  <c r="P366" i="16"/>
  <c r="Y366" i="16"/>
  <c r="X366" i="16"/>
  <c r="W366" i="16"/>
  <c r="R366" i="16"/>
  <c r="T366" i="16"/>
  <c r="O366" i="16"/>
  <c r="E368" i="16" l="1"/>
  <c r="F367" i="16"/>
  <c r="H367" i="16"/>
  <c r="I367" i="16"/>
  <c r="G367" i="16"/>
  <c r="X367" i="16"/>
  <c r="T367" i="16"/>
  <c r="N368" i="16"/>
  <c r="M368" i="16" s="1"/>
  <c r="S367" i="16"/>
  <c r="R367" i="16"/>
  <c r="P367" i="16"/>
  <c r="O367" i="16"/>
  <c r="AA367" i="16"/>
  <c r="Y367" i="16"/>
  <c r="Z367" i="16"/>
  <c r="W367" i="16"/>
  <c r="Q367" i="16"/>
  <c r="AA368" i="16" l="1"/>
  <c r="Q368" i="16"/>
  <c r="Y368" i="16"/>
  <c r="O368" i="16"/>
  <c r="X368" i="16"/>
  <c r="Z368" i="16"/>
  <c r="T368" i="16"/>
  <c r="S368" i="16"/>
  <c r="R368" i="16"/>
  <c r="P368" i="16"/>
  <c r="N369" i="16"/>
  <c r="M369" i="16" s="1"/>
  <c r="W368" i="16"/>
  <c r="H368" i="16"/>
  <c r="F368" i="16"/>
  <c r="G368" i="16"/>
  <c r="E369" i="16"/>
  <c r="I368" i="16"/>
  <c r="T369" i="16" l="1"/>
  <c r="R369" i="16"/>
  <c r="AA369" i="16"/>
  <c r="Q369" i="16"/>
  <c r="O369" i="16"/>
  <c r="Z369" i="16"/>
  <c r="Y369" i="16"/>
  <c r="N370" i="16"/>
  <c r="M370" i="16" s="1"/>
  <c r="X369" i="16"/>
  <c r="S369" i="16"/>
  <c r="P369" i="16"/>
  <c r="W369" i="16"/>
  <c r="I369" i="16"/>
  <c r="H369" i="16"/>
  <c r="G369" i="16"/>
  <c r="E370" i="16"/>
  <c r="F369" i="16"/>
  <c r="F370" i="16" l="1"/>
  <c r="G370" i="16"/>
  <c r="E371" i="16"/>
  <c r="I370" i="16"/>
  <c r="H370" i="16"/>
  <c r="Y370" i="16"/>
  <c r="O370" i="16"/>
  <c r="W370" i="16"/>
  <c r="T370" i="16"/>
  <c r="S370" i="16"/>
  <c r="Q370" i="16"/>
  <c r="P370" i="16"/>
  <c r="AA370" i="16"/>
  <c r="N371" i="16"/>
  <c r="M371" i="16" s="1"/>
  <c r="Z370" i="16"/>
  <c r="X370" i="16"/>
  <c r="R370" i="16"/>
  <c r="I371" i="16" l="1"/>
  <c r="G371" i="16"/>
  <c r="F371" i="16"/>
  <c r="H371" i="16"/>
  <c r="E372" i="16"/>
  <c r="R371" i="16"/>
  <c r="Z371" i="16"/>
  <c r="P371" i="16"/>
  <c r="Y371" i="16"/>
  <c r="O371" i="16"/>
  <c r="AA371" i="16"/>
  <c r="X371" i="16"/>
  <c r="N372" i="16"/>
  <c r="M372" i="16" s="1"/>
  <c r="W371" i="16"/>
  <c r="T371" i="16"/>
  <c r="S371" i="16"/>
  <c r="Q371" i="16"/>
  <c r="Z372" i="16" l="1"/>
  <c r="W372" i="16"/>
  <c r="N373" i="16"/>
  <c r="M373" i="16" s="1"/>
  <c r="S372" i="16"/>
  <c r="R372" i="16"/>
  <c r="P372" i="16"/>
  <c r="O372" i="16"/>
  <c r="AA372" i="16"/>
  <c r="Y372" i="16"/>
  <c r="X372" i="16"/>
  <c r="T372" i="16"/>
  <c r="Q372" i="16"/>
  <c r="E373" i="16"/>
  <c r="I372" i="16"/>
  <c r="H372" i="16"/>
  <c r="G372" i="16"/>
  <c r="F372" i="16"/>
  <c r="E374" i="16" l="1"/>
  <c r="G373" i="16"/>
  <c r="I373" i="16"/>
  <c r="H373" i="16"/>
  <c r="F373" i="16"/>
  <c r="N374" i="16"/>
  <c r="M374" i="16" s="1"/>
  <c r="S373" i="16"/>
  <c r="Z373" i="16"/>
  <c r="P373" i="16"/>
  <c r="X373" i="16"/>
  <c r="W373" i="16"/>
  <c r="AA373" i="16"/>
  <c r="Y373" i="16"/>
  <c r="T373" i="16"/>
  <c r="R373" i="16"/>
  <c r="Q373" i="16"/>
  <c r="O373" i="16"/>
  <c r="X374" i="16" l="1"/>
  <c r="W374" i="16"/>
  <c r="T374" i="16"/>
  <c r="N375" i="16"/>
  <c r="M375" i="16" s="1"/>
  <c r="S374" i="16"/>
  <c r="R374" i="16"/>
  <c r="AA374" i="16"/>
  <c r="Q374" i="16"/>
  <c r="Z374" i="16"/>
  <c r="P374" i="16"/>
  <c r="Y374" i="16"/>
  <c r="O374" i="16"/>
  <c r="E375" i="16"/>
  <c r="H374" i="16"/>
  <c r="G374" i="16"/>
  <c r="I374" i="16"/>
  <c r="F374" i="16"/>
  <c r="H375" i="16" l="1"/>
  <c r="G375" i="16"/>
  <c r="F375" i="16"/>
  <c r="E376" i="16"/>
  <c r="I375" i="16"/>
  <c r="AA375" i="16"/>
  <c r="Q375" i="16"/>
  <c r="Z375" i="16"/>
  <c r="P375" i="16"/>
  <c r="Y375" i="16"/>
  <c r="O375" i="16"/>
  <c r="X375" i="16"/>
  <c r="W375" i="16"/>
  <c r="T375" i="16"/>
  <c r="N376" i="16"/>
  <c r="M376" i="16" s="1"/>
  <c r="S375" i="16"/>
  <c r="R375" i="16"/>
  <c r="E377" i="16" l="1"/>
  <c r="I376" i="16"/>
  <c r="H376" i="16"/>
  <c r="G376" i="16"/>
  <c r="F376" i="16"/>
  <c r="T376" i="16"/>
  <c r="N377" i="16"/>
  <c r="M377" i="16" s="1"/>
  <c r="S376" i="16"/>
  <c r="R376" i="16"/>
  <c r="AA376" i="16"/>
  <c r="Q376" i="16"/>
  <c r="Z376" i="16"/>
  <c r="P376" i="16"/>
  <c r="Y376" i="16"/>
  <c r="O376" i="16"/>
  <c r="X376" i="16"/>
  <c r="W376" i="16"/>
  <c r="F377" i="16" l="1"/>
  <c r="E378" i="16"/>
  <c r="I377" i="16"/>
  <c r="H377" i="16"/>
  <c r="G377" i="16"/>
  <c r="Y377" i="16"/>
  <c r="O377" i="16"/>
  <c r="X377" i="16"/>
  <c r="W377" i="16"/>
  <c r="T377" i="16"/>
  <c r="N378" i="16"/>
  <c r="M378" i="16" s="1"/>
  <c r="S377" i="16"/>
  <c r="R377" i="16"/>
  <c r="AA377" i="16"/>
  <c r="Q377" i="16"/>
  <c r="Z377" i="16"/>
  <c r="P377" i="16"/>
  <c r="R378" i="16" l="1"/>
  <c r="AA378" i="16"/>
  <c r="Q378" i="16"/>
  <c r="Z378" i="16"/>
  <c r="P378" i="16"/>
  <c r="Y378" i="16"/>
  <c r="O378" i="16"/>
  <c r="X378" i="16"/>
  <c r="W378" i="16"/>
  <c r="T378" i="16"/>
  <c r="N379" i="16"/>
  <c r="M379" i="16" s="1"/>
  <c r="S378" i="16"/>
  <c r="I378" i="16"/>
  <c r="H378" i="16"/>
  <c r="G378" i="16"/>
  <c r="F378" i="16"/>
  <c r="E379" i="16"/>
  <c r="W379" i="16" l="1"/>
  <c r="T379" i="16"/>
  <c r="N380" i="16"/>
  <c r="M380" i="16" s="1"/>
  <c r="S379" i="16"/>
  <c r="R379" i="16"/>
  <c r="AA379" i="16"/>
  <c r="Q379" i="16"/>
  <c r="Z379" i="16"/>
  <c r="P379" i="16"/>
  <c r="Y379" i="16"/>
  <c r="O379" i="16"/>
  <c r="X379" i="16"/>
  <c r="E380" i="16"/>
  <c r="I379" i="16"/>
  <c r="H379" i="16"/>
  <c r="G379" i="16"/>
  <c r="F379" i="16"/>
  <c r="G380" i="16" l="1"/>
  <c r="F380" i="16"/>
  <c r="E381" i="16"/>
  <c r="I380" i="16"/>
  <c r="H380" i="16"/>
  <c r="Z380" i="16"/>
  <c r="P380" i="16"/>
  <c r="Y380" i="16"/>
  <c r="O380" i="16"/>
  <c r="X380" i="16"/>
  <c r="W380" i="16"/>
  <c r="T380" i="16"/>
  <c r="N381" i="16"/>
  <c r="M381" i="16" s="1"/>
  <c r="S380" i="16"/>
  <c r="R380" i="16"/>
  <c r="AA380" i="16"/>
  <c r="Q380" i="16"/>
  <c r="N382" i="16" l="1"/>
  <c r="M382" i="16" s="1"/>
  <c r="S381" i="16"/>
  <c r="R381" i="16"/>
  <c r="AA381" i="16"/>
  <c r="Q381" i="16"/>
  <c r="Z381" i="16"/>
  <c r="P381" i="16"/>
  <c r="Y381" i="16"/>
  <c r="O381" i="16"/>
  <c r="X381" i="16"/>
  <c r="W381" i="16"/>
  <c r="T381" i="16"/>
  <c r="E382" i="16"/>
  <c r="I381" i="16"/>
  <c r="H381" i="16"/>
  <c r="G381" i="16"/>
  <c r="F381" i="16"/>
  <c r="E383" i="16" l="1"/>
  <c r="I382" i="16"/>
  <c r="H382" i="16"/>
  <c r="G382" i="16"/>
  <c r="F382" i="16"/>
  <c r="X382" i="16"/>
  <c r="W382" i="16"/>
  <c r="T382" i="16"/>
  <c r="N383" i="16"/>
  <c r="M383" i="16" s="1"/>
  <c r="S382" i="16"/>
  <c r="R382" i="16"/>
  <c r="AA382" i="16"/>
  <c r="Q382" i="16"/>
  <c r="Z382" i="16"/>
  <c r="P382" i="16"/>
  <c r="O382" i="16"/>
  <c r="Y382" i="16"/>
  <c r="AA383" i="16" l="1"/>
  <c r="Q383" i="16"/>
  <c r="Z383" i="16"/>
  <c r="P383" i="16"/>
  <c r="Y383" i="16"/>
  <c r="O383" i="16"/>
  <c r="X383" i="16"/>
  <c r="W383" i="16"/>
  <c r="T383" i="16"/>
  <c r="N384" i="16"/>
  <c r="M384" i="16" s="1"/>
  <c r="S383" i="16"/>
  <c r="R383" i="16"/>
  <c r="H383" i="16"/>
  <c r="G383" i="16"/>
  <c r="F383" i="16"/>
  <c r="E384" i="16"/>
  <c r="I383" i="16"/>
  <c r="T384" i="16" l="1"/>
  <c r="S384" i="16"/>
  <c r="R384" i="16"/>
  <c r="N385" i="16"/>
  <c r="AA384" i="16"/>
  <c r="Q384" i="16"/>
  <c r="Z384" i="16"/>
  <c r="P384" i="16"/>
  <c r="Y384" i="16"/>
  <c r="O384" i="16"/>
  <c r="X384" i="16"/>
  <c r="W384" i="16"/>
  <c r="E385" i="16"/>
  <c r="I384" i="16"/>
  <c r="H384" i="16"/>
  <c r="G384" i="16"/>
  <c r="F384" i="16"/>
  <c r="AA385" i="16" l="1"/>
  <c r="Q385" i="16"/>
  <c r="Z385" i="16"/>
  <c r="P385" i="16"/>
  <c r="Y385" i="16"/>
  <c r="O385" i="16"/>
  <c r="X385" i="16"/>
  <c r="W385" i="16"/>
  <c r="M385" i="16"/>
  <c r="T385" i="16"/>
  <c r="S385" i="16"/>
  <c r="R385" i="16"/>
  <c r="F385" i="16"/>
  <c r="F3" i="16" s="1"/>
  <c r="I385" i="16"/>
  <c r="H385" i="16"/>
  <c r="H3" i="16" s="1"/>
  <c r="G385" i="16"/>
  <c r="G3" i="16" s="1"/>
  <c r="M7" i="16" l="1"/>
  <c r="O7" i="16"/>
  <c r="P7" i="16"/>
  <c r="P8" i="16"/>
  <c r="O8" i="16"/>
  <c r="Z8" i="16"/>
  <c r="X8" i="16" s="1"/>
  <c r="AA7" i="16"/>
  <c r="Z7" i="16"/>
  <c r="X7" i="16" s="1"/>
  <c r="O6" i="16"/>
  <c r="R6" i="16"/>
  <c r="T7" i="16" s="1"/>
  <c r="R7" i="16" l="1"/>
  <c r="M6" i="16"/>
  <c r="P6" i="16"/>
  <c r="T8" i="16" l="1"/>
  <c r="R8" i="16"/>
  <c r="T9" i="16" l="1"/>
  <c r="M8" i="16"/>
  <c r="AA8" i="16"/>
  <c r="AA9" i="16" l="1"/>
  <c r="M9" i="16"/>
  <c r="P9" i="16" s="1"/>
  <c r="O9" i="16" l="1"/>
  <c r="Z9" i="16"/>
  <c r="X9" i="16" s="1"/>
  <c r="R9" i="16" l="1"/>
  <c r="T10" i="16" l="1"/>
  <c r="AA10" i="16" l="1"/>
  <c r="Z10" i="16" s="1"/>
  <c r="X10" i="16" s="1"/>
  <c r="M10" i="16"/>
  <c r="P10" i="16" s="1"/>
  <c r="O10" i="16" l="1"/>
  <c r="R10" i="16" l="1"/>
  <c r="T11" i="16" l="1"/>
  <c r="T5" i="16" s="1"/>
  <c r="AA6" i="16" s="1"/>
  <c r="Z6" i="16" s="1"/>
  <c r="X6" i="16" s="1"/>
  <c r="W6" i="16" s="1"/>
  <c r="W7" i="16" s="1"/>
  <c r="W8" i="16" s="1"/>
  <c r="W9" i="16" s="1"/>
  <c r="W10" i="16" s="1"/>
  <c r="M11" i="16" l="1"/>
  <c r="AA11" i="16"/>
  <c r="Z11" i="16" s="1"/>
  <c r="X11" i="16" s="1"/>
  <c r="M5" i="16"/>
  <c r="P11" i="16" l="1"/>
  <c r="W11" i="16"/>
  <c r="O11" i="16"/>
  <c r="R11" i="16" l="1"/>
  <c r="T12" i="16" l="1"/>
  <c r="AA12" i="16" l="1"/>
  <c r="Z12" i="16" s="1"/>
  <c r="X12" i="16" s="1"/>
  <c r="W12" i="16" s="1"/>
  <c r="M12" i="16"/>
  <c r="P12" i="16" s="1"/>
  <c r="O12" i="16" s="1"/>
  <c r="R12" i="16" s="1"/>
  <c r="T13" i="16" l="1"/>
  <c r="AA13" i="16" l="1"/>
  <c r="Z13" i="16" s="1"/>
  <c r="X13" i="16" s="1"/>
  <c r="W13" i="16" s="1"/>
  <c r="M13" i="16"/>
  <c r="P13" i="16" s="1"/>
  <c r="O13" i="16" s="1"/>
  <c r="R13" i="16" s="1"/>
  <c r="T14" i="16" l="1"/>
  <c r="M14" i="16" l="1"/>
  <c r="P14" i="16" s="1"/>
  <c r="O14" i="16" s="1"/>
  <c r="R14" i="16" s="1"/>
  <c r="AA14" i="16"/>
  <c r="Z14" i="16" s="1"/>
  <c r="X14" i="16" s="1"/>
  <c r="W14" i="16" s="1"/>
  <c r="T15" i="16" l="1"/>
  <c r="AA15" i="16" l="1"/>
  <c r="Z15" i="16" s="1"/>
  <c r="X15" i="16" s="1"/>
  <c r="W15" i="16" s="1"/>
  <c r="M15" i="16"/>
  <c r="P15" i="16" s="1"/>
  <c r="O15" i="16" s="1"/>
  <c r="R15" i="16" s="1"/>
  <c r="T16" i="16" l="1"/>
  <c r="AA16" i="16" l="1"/>
  <c r="Z16" i="16" s="1"/>
  <c r="X16" i="16" s="1"/>
  <c r="W16" i="16" s="1"/>
  <c r="M16" i="16"/>
  <c r="P16" i="16" s="1"/>
  <c r="O16" i="16" s="1"/>
  <c r="R16" i="16" s="1"/>
  <c r="T17" i="16" l="1"/>
  <c r="AA17" i="16" l="1"/>
  <c r="Z17" i="16" s="1"/>
  <c r="X17" i="16" s="1"/>
  <c r="W17" i="16" s="1"/>
  <c r="M17" i="16"/>
  <c r="P17" i="16" s="1"/>
  <c r="O17" i="16" s="1"/>
  <c r="R17" i="16" s="1"/>
  <c r="T18" i="16" l="1"/>
  <c r="M18" i="16" l="1"/>
  <c r="P18" i="16" s="1"/>
  <c r="O18" i="16" s="1"/>
  <c r="R18" i="16" s="1"/>
  <c r="AA18" i="16"/>
  <c r="Z18" i="16" s="1"/>
  <c r="X18" i="16" s="1"/>
  <c r="W18" i="16" s="1"/>
  <c r="T19" i="16" l="1"/>
  <c r="AA19" i="16" l="1"/>
  <c r="Z19" i="16" s="1"/>
  <c r="X19" i="16" s="1"/>
  <c r="W19" i="16" s="1"/>
  <c r="M19" i="16"/>
  <c r="P19" i="16" s="1"/>
  <c r="O19" i="16" s="1"/>
  <c r="R19" i="16" s="1"/>
  <c r="T20" i="16" l="1"/>
  <c r="AA20" i="16" l="1"/>
  <c r="Z20" i="16" s="1"/>
  <c r="X20" i="16" s="1"/>
  <c r="W20" i="16" s="1"/>
  <c r="M20" i="16"/>
  <c r="P20" i="16" s="1"/>
  <c r="O20" i="16" s="1"/>
  <c r="R20" i="16" s="1"/>
  <c r="T21" i="16" l="1"/>
  <c r="M21" i="16" l="1"/>
  <c r="P21" i="16" s="1"/>
  <c r="O21" i="16" s="1"/>
  <c r="R21" i="16" s="1"/>
  <c r="AA21" i="16"/>
  <c r="Z21" i="16" s="1"/>
  <c r="X21" i="16" s="1"/>
  <c r="W21" i="16" s="1"/>
  <c r="T22" i="16" l="1"/>
  <c r="AA22" i="16" l="1"/>
  <c r="Z22" i="16" s="1"/>
  <c r="X22" i="16" s="1"/>
  <c r="W22" i="16" s="1"/>
  <c r="M22" i="16"/>
  <c r="P22" i="16" s="1"/>
  <c r="O22" i="16" s="1"/>
  <c r="R22" i="16" s="1"/>
  <c r="T23" i="16" l="1"/>
  <c r="M23" i="16" l="1"/>
  <c r="P23" i="16" s="1"/>
  <c r="O23" i="16" s="1"/>
  <c r="R23" i="16" s="1"/>
  <c r="AA23" i="16"/>
  <c r="Z23" i="16" s="1"/>
  <c r="X23" i="16" s="1"/>
  <c r="W23" i="16" s="1"/>
  <c r="T24" i="16" l="1"/>
  <c r="AA24" i="16" l="1"/>
  <c r="Z24" i="16" s="1"/>
  <c r="X24" i="16" s="1"/>
  <c r="W24" i="16" s="1"/>
  <c r="M24" i="16"/>
  <c r="P24" i="16" s="1"/>
  <c r="O24" i="16" s="1"/>
  <c r="R24" i="16" s="1"/>
  <c r="T25" i="16" l="1"/>
  <c r="M25" i="16" l="1"/>
  <c r="P25" i="16" s="1"/>
  <c r="O25" i="16" s="1"/>
  <c r="R25" i="16" s="1"/>
  <c r="AA25" i="16"/>
  <c r="Z25" i="16" s="1"/>
  <c r="X25" i="16" s="1"/>
  <c r="W25" i="16" s="1"/>
  <c r="T26" i="16" l="1"/>
  <c r="AA26" i="16" l="1"/>
  <c r="Z26" i="16" s="1"/>
  <c r="X26" i="16" s="1"/>
  <c r="W26" i="16" s="1"/>
  <c r="M26" i="16"/>
  <c r="P26" i="16" s="1"/>
  <c r="O26" i="16" s="1"/>
  <c r="R26" i="16" s="1"/>
  <c r="T27" i="16" l="1"/>
  <c r="AA27" i="16" l="1"/>
  <c r="Z27" i="16" s="1"/>
  <c r="X27" i="16" s="1"/>
  <c r="W27" i="16" s="1"/>
  <c r="M27" i="16"/>
  <c r="P27" i="16" s="1"/>
  <c r="O27" i="16" s="1"/>
  <c r="R27" i="16" s="1"/>
  <c r="T28" i="16" l="1"/>
  <c r="M28" i="16" l="1"/>
  <c r="P28" i="16" s="1"/>
  <c r="O28" i="16" s="1"/>
  <c r="R28" i="16" s="1"/>
  <c r="AA28" i="16"/>
  <c r="Z28" i="16" s="1"/>
  <c r="X28" i="16" s="1"/>
  <c r="W28" i="16" s="1"/>
  <c r="T29" i="16" l="1"/>
  <c r="AA29" i="16" l="1"/>
  <c r="Z29" i="16" s="1"/>
  <c r="X29" i="16" s="1"/>
  <c r="W29" i="16" s="1"/>
  <c r="M29" i="16"/>
  <c r="P29" i="16" s="1"/>
  <c r="O29" i="16" s="1"/>
  <c r="R29" i="16" s="1"/>
  <c r="T30" i="16" l="1"/>
  <c r="AA30" i="16" l="1"/>
  <c r="Z30" i="16" s="1"/>
  <c r="X30" i="16" s="1"/>
  <c r="W30" i="16" s="1"/>
  <c r="M30" i="16"/>
  <c r="P30" i="16" s="1"/>
  <c r="O30" i="16" s="1"/>
  <c r="R30" i="16" s="1"/>
  <c r="T31" i="16" l="1"/>
  <c r="M31" i="16" l="1"/>
  <c r="P31" i="16" s="1"/>
  <c r="O31" i="16" s="1"/>
  <c r="R31" i="16" s="1"/>
  <c r="AA31" i="16"/>
  <c r="Z31" i="16" s="1"/>
  <c r="X31" i="16" s="1"/>
  <c r="W31" i="16" s="1"/>
  <c r="T32" i="16" l="1"/>
  <c r="AA32" i="16" l="1"/>
  <c r="Z32" i="16" s="1"/>
  <c r="X32" i="16" s="1"/>
  <c r="W32" i="16" s="1"/>
  <c r="M32" i="16"/>
  <c r="P32" i="16" s="1"/>
  <c r="O32" i="16" s="1"/>
  <c r="R32" i="16" s="1"/>
  <c r="T33" i="16" l="1"/>
  <c r="M33" i="16" l="1"/>
  <c r="P33" i="16" s="1"/>
  <c r="O33" i="16" s="1"/>
  <c r="R33" i="16" s="1"/>
  <c r="AA33" i="16"/>
  <c r="Z33" i="16" s="1"/>
  <c r="X33" i="16" s="1"/>
  <c r="W33" i="16" s="1"/>
  <c r="T34" i="16" l="1"/>
  <c r="M34" i="16" l="1"/>
  <c r="P34" i="16" s="1"/>
  <c r="O34" i="16" s="1"/>
  <c r="R34" i="16" s="1"/>
  <c r="AA34" i="16"/>
  <c r="Z34" i="16" s="1"/>
  <c r="X34" i="16" s="1"/>
  <c r="W34" i="16" s="1"/>
  <c r="T35" i="16" l="1"/>
  <c r="AA35" i="16" l="1"/>
  <c r="Z35" i="16" s="1"/>
  <c r="X35" i="16" s="1"/>
  <c r="W35" i="16" s="1"/>
  <c r="M35" i="16"/>
  <c r="P35" i="16" s="1"/>
  <c r="O35" i="16" s="1"/>
  <c r="R35" i="16" s="1"/>
  <c r="T36" i="16" l="1"/>
  <c r="M36" i="16" l="1"/>
  <c r="P36" i="16" s="1"/>
  <c r="O36" i="16" s="1"/>
  <c r="R36" i="16" s="1"/>
  <c r="AA36" i="16"/>
  <c r="Z36" i="16" s="1"/>
  <c r="X36" i="16" s="1"/>
  <c r="W36" i="16" s="1"/>
  <c r="T37" i="16" l="1"/>
  <c r="AA37" i="16" l="1"/>
  <c r="Z37" i="16" s="1"/>
  <c r="X37" i="16" s="1"/>
  <c r="W37" i="16" s="1"/>
  <c r="M37" i="16"/>
  <c r="P37" i="16" s="1"/>
  <c r="O37" i="16" s="1"/>
  <c r="R37" i="16" s="1"/>
  <c r="T38" i="16" l="1"/>
  <c r="M38" i="16" l="1"/>
  <c r="P38" i="16" s="1"/>
  <c r="O38" i="16" s="1"/>
  <c r="R38" i="16" s="1"/>
  <c r="AA38" i="16"/>
  <c r="Z38" i="16" s="1"/>
  <c r="X38" i="16" s="1"/>
  <c r="W38" i="16" s="1"/>
  <c r="T39" i="16" l="1"/>
  <c r="AA39" i="16" l="1"/>
  <c r="Z39" i="16" s="1"/>
  <c r="X39" i="16" s="1"/>
  <c r="W39" i="16" s="1"/>
  <c r="M39" i="16"/>
  <c r="P39" i="16" s="1"/>
  <c r="O39" i="16" s="1"/>
  <c r="R39" i="16" s="1"/>
  <c r="T40" i="16" l="1"/>
  <c r="M40" i="16" l="1"/>
  <c r="P40" i="16" s="1"/>
  <c r="O40" i="16" s="1"/>
  <c r="R40" i="16" s="1"/>
  <c r="AA40" i="16"/>
  <c r="Z40" i="16" s="1"/>
  <c r="X40" i="16" s="1"/>
  <c r="W40" i="16" s="1"/>
  <c r="T41" i="16" l="1"/>
  <c r="AA41" i="16" l="1"/>
  <c r="Z41" i="16" s="1"/>
  <c r="X41" i="16" s="1"/>
  <c r="W41" i="16" s="1"/>
  <c r="M41" i="16"/>
  <c r="P41" i="16" s="1"/>
  <c r="O41" i="16" s="1"/>
  <c r="R41" i="16" s="1"/>
  <c r="T42" i="16" l="1"/>
  <c r="M42" i="16" l="1"/>
  <c r="P42" i="16" s="1"/>
  <c r="O42" i="16" s="1"/>
  <c r="R42" i="16" s="1"/>
  <c r="AA42" i="16"/>
  <c r="Z42" i="16" s="1"/>
  <c r="X42" i="16" s="1"/>
  <c r="W42" i="16" s="1"/>
  <c r="T43" i="16" l="1"/>
  <c r="AA43" i="16" l="1"/>
  <c r="Z43" i="16" s="1"/>
  <c r="X43" i="16" s="1"/>
  <c r="W43" i="16" s="1"/>
  <c r="M43" i="16"/>
  <c r="P43" i="16" s="1"/>
  <c r="O43" i="16" s="1"/>
  <c r="R43" i="16" s="1"/>
  <c r="T44" i="16" l="1"/>
  <c r="AA44" i="16" l="1"/>
  <c r="Z44" i="16" s="1"/>
  <c r="X44" i="16" s="1"/>
  <c r="W44" i="16" s="1"/>
  <c r="M44" i="16"/>
  <c r="P44" i="16" s="1"/>
  <c r="O44" i="16" s="1"/>
  <c r="R44" i="16" s="1"/>
  <c r="T45" i="16" l="1"/>
  <c r="M45" i="16" l="1"/>
  <c r="P45" i="16" s="1"/>
  <c r="O45" i="16" s="1"/>
  <c r="R45" i="16" s="1"/>
  <c r="AA45" i="16"/>
  <c r="Z45" i="16" s="1"/>
  <c r="X45" i="16" s="1"/>
  <c r="W45" i="16" s="1"/>
  <c r="T46" i="16" l="1"/>
  <c r="AA46" i="16" l="1"/>
  <c r="Z46" i="16" s="1"/>
  <c r="X46" i="16" s="1"/>
  <c r="W46" i="16" s="1"/>
  <c r="M46" i="16"/>
  <c r="P46" i="16" s="1"/>
  <c r="O46" i="16" s="1"/>
  <c r="R46" i="16" s="1"/>
  <c r="T47" i="16" l="1"/>
  <c r="AA47" i="16" l="1"/>
  <c r="Z47" i="16" s="1"/>
  <c r="X47" i="16" s="1"/>
  <c r="W47" i="16" s="1"/>
  <c r="M47" i="16"/>
  <c r="P47" i="16" s="1"/>
  <c r="O47" i="16" s="1"/>
  <c r="R47" i="16" s="1"/>
  <c r="T48" i="16" l="1"/>
  <c r="AA48" i="16" l="1"/>
  <c r="Z48" i="16" s="1"/>
  <c r="X48" i="16" s="1"/>
  <c r="W48" i="16" s="1"/>
  <c r="M48" i="16"/>
  <c r="P48" i="16" s="1"/>
  <c r="O48" i="16" s="1"/>
  <c r="R48" i="16" s="1"/>
  <c r="T49" i="16" l="1"/>
  <c r="AA49" i="16" l="1"/>
  <c r="Z49" i="16" s="1"/>
  <c r="X49" i="16" s="1"/>
  <c r="W49" i="16" s="1"/>
  <c r="M49" i="16"/>
  <c r="P49" i="16" s="1"/>
  <c r="O49" i="16" s="1"/>
  <c r="R49" i="16" s="1"/>
  <c r="T50" i="16" l="1"/>
  <c r="AA50" i="16" l="1"/>
  <c r="Z50" i="16" s="1"/>
  <c r="X50" i="16" s="1"/>
  <c r="W50" i="16" s="1"/>
  <c r="M50" i="16"/>
  <c r="P50" i="16" s="1"/>
  <c r="O50" i="16" s="1"/>
  <c r="R50" i="16" s="1"/>
  <c r="T51" i="16" l="1"/>
  <c r="M51" i="16" l="1"/>
  <c r="P51" i="16" s="1"/>
  <c r="O51" i="16" s="1"/>
  <c r="R51" i="16" s="1"/>
  <c r="AA51" i="16"/>
  <c r="Z51" i="16" s="1"/>
  <c r="X51" i="16" s="1"/>
  <c r="W51" i="16" s="1"/>
  <c r="T52" i="16" l="1"/>
  <c r="AA52" i="16" l="1"/>
  <c r="Z52" i="16" s="1"/>
  <c r="X52" i="16" s="1"/>
  <c r="W52" i="16" s="1"/>
  <c r="M52" i="16"/>
  <c r="P52" i="16" s="1"/>
  <c r="O52" i="16" s="1"/>
  <c r="R52" i="16" s="1"/>
  <c r="T53" i="16" l="1"/>
  <c r="AA53" i="16" l="1"/>
  <c r="Z53" i="16" s="1"/>
  <c r="X53" i="16" s="1"/>
  <c r="W53" i="16" s="1"/>
  <c r="M53" i="16"/>
  <c r="P53" i="16" s="1"/>
  <c r="O53" i="16" s="1"/>
  <c r="R53" i="16" s="1"/>
  <c r="T54" i="16" l="1"/>
  <c r="AA54" i="16" l="1"/>
  <c r="Z54" i="16" s="1"/>
  <c r="X54" i="16" s="1"/>
  <c r="W54" i="16" s="1"/>
  <c r="M54" i="16"/>
  <c r="P54" i="16" s="1"/>
  <c r="O54" i="16" s="1"/>
  <c r="R54" i="16" s="1"/>
  <c r="T55" i="16" l="1"/>
  <c r="AA55" i="16" l="1"/>
  <c r="Z55" i="16" s="1"/>
  <c r="X55" i="16" s="1"/>
  <c r="W55" i="16" s="1"/>
  <c r="M55" i="16"/>
  <c r="P55" i="16" s="1"/>
  <c r="O55" i="16" s="1"/>
  <c r="R55" i="16" s="1"/>
  <c r="T56" i="16" l="1"/>
  <c r="M56" i="16" l="1"/>
  <c r="P56" i="16" s="1"/>
  <c r="O56" i="16" s="1"/>
  <c r="R56" i="16" s="1"/>
  <c r="AA56" i="16"/>
  <c r="Z56" i="16" s="1"/>
  <c r="X56" i="16" s="1"/>
  <c r="W56" i="16" s="1"/>
  <c r="T57" i="16" l="1"/>
  <c r="M57" i="16" l="1"/>
  <c r="P57" i="16" s="1"/>
  <c r="O57" i="16" s="1"/>
  <c r="R57" i="16" s="1"/>
  <c r="AA57" i="16"/>
  <c r="Z57" i="16" s="1"/>
  <c r="X57" i="16" s="1"/>
  <c r="W57" i="16" s="1"/>
  <c r="T58" i="16" l="1"/>
  <c r="M58" i="16" l="1"/>
  <c r="P58" i="16" s="1"/>
  <c r="O58" i="16" s="1"/>
  <c r="R58" i="16" s="1"/>
  <c r="AA58" i="16"/>
  <c r="Z58" i="16" s="1"/>
  <c r="X58" i="16" s="1"/>
  <c r="W58" i="16" s="1"/>
  <c r="T59" i="16" l="1"/>
  <c r="AA59" i="16" l="1"/>
  <c r="Z59" i="16" s="1"/>
  <c r="X59" i="16" s="1"/>
  <c r="W59" i="16" s="1"/>
  <c r="M59" i="16"/>
  <c r="P59" i="16" s="1"/>
  <c r="O59" i="16" s="1"/>
  <c r="R59" i="16" s="1"/>
  <c r="T60" i="16" l="1"/>
  <c r="M60" i="16" l="1"/>
  <c r="P60" i="16" s="1"/>
  <c r="O60" i="16" s="1"/>
  <c r="R60" i="16" s="1"/>
  <c r="AA60" i="16"/>
  <c r="Z60" i="16" s="1"/>
  <c r="X60" i="16" s="1"/>
  <c r="W60" i="16" s="1"/>
  <c r="T61" i="16" l="1"/>
  <c r="AA61" i="16" l="1"/>
  <c r="Z61" i="16" s="1"/>
  <c r="X61" i="16" s="1"/>
  <c r="W61" i="16" s="1"/>
  <c r="M61" i="16"/>
  <c r="P61" i="16" s="1"/>
  <c r="O61" i="16" s="1"/>
  <c r="R61" i="16" s="1"/>
  <c r="T62" i="16" l="1"/>
  <c r="AA62" i="16" l="1"/>
  <c r="Z62" i="16" s="1"/>
  <c r="X62" i="16" s="1"/>
  <c r="W62" i="16" s="1"/>
  <c r="M62" i="16"/>
  <c r="P62" i="16" s="1"/>
  <c r="O62" i="16" s="1"/>
  <c r="R62" i="16" s="1"/>
  <c r="T63" i="16" l="1"/>
  <c r="AA63" i="16" l="1"/>
  <c r="Z63" i="16" s="1"/>
  <c r="X63" i="16" s="1"/>
  <c r="W63" i="16" s="1"/>
  <c r="M63" i="16"/>
  <c r="P63" i="16" s="1"/>
  <c r="O63" i="16" s="1"/>
  <c r="R63" i="16" s="1"/>
  <c r="T64" i="16" l="1"/>
  <c r="M64" i="16" l="1"/>
  <c r="P64" i="16" s="1"/>
  <c r="O64" i="16" s="1"/>
  <c r="R64" i="16" s="1"/>
  <c r="AA64" i="16"/>
  <c r="Z64" i="16" s="1"/>
  <c r="X64" i="16" s="1"/>
  <c r="W64" i="16" s="1"/>
  <c r="T65" i="16" l="1"/>
  <c r="M65" i="16" l="1"/>
  <c r="P65" i="16" s="1"/>
  <c r="O65" i="16" s="1"/>
  <c r="R65" i="16" s="1"/>
  <c r="AA65" i="16"/>
  <c r="Z65" i="16" s="1"/>
  <c r="X65" i="16" s="1"/>
  <c r="W65" i="16" s="1"/>
  <c r="T66" i="16" l="1"/>
  <c r="AA66" i="16" l="1"/>
  <c r="Z66" i="16" s="1"/>
  <c r="X66" i="16" s="1"/>
  <c r="W66" i="16" s="1"/>
  <c r="M66" i="16"/>
  <c r="P66" i="16" s="1"/>
  <c r="O66" i="16" s="1"/>
  <c r="R66" i="16" s="1"/>
  <c r="T67" i="16" l="1"/>
  <c r="M67" i="16" l="1"/>
  <c r="P67" i="16" s="1"/>
  <c r="O67" i="16" s="1"/>
  <c r="R67" i="16" s="1"/>
  <c r="AA67" i="16"/>
  <c r="Z67" i="16" s="1"/>
  <c r="X67" i="16" s="1"/>
  <c r="W67" i="16" s="1"/>
  <c r="T68" i="16" l="1"/>
  <c r="AA68" i="16" l="1"/>
  <c r="Z68" i="16" s="1"/>
  <c r="X68" i="16" s="1"/>
  <c r="W68" i="16" s="1"/>
  <c r="M68" i="16"/>
  <c r="P68" i="16" s="1"/>
  <c r="O68" i="16" s="1"/>
  <c r="R68" i="16" s="1"/>
  <c r="T69" i="16" l="1"/>
  <c r="M69" i="16" l="1"/>
  <c r="P69" i="16" s="1"/>
  <c r="O69" i="16" s="1"/>
  <c r="R69" i="16" s="1"/>
  <c r="AA69" i="16"/>
  <c r="Z69" i="16" s="1"/>
  <c r="X69" i="16" s="1"/>
  <c r="W69" i="16" s="1"/>
  <c r="T70" i="16" l="1"/>
  <c r="AA70" i="16" l="1"/>
  <c r="Z70" i="16" s="1"/>
  <c r="X70" i="16" s="1"/>
  <c r="W70" i="16" s="1"/>
  <c r="M70" i="16"/>
  <c r="P70" i="16" s="1"/>
  <c r="O70" i="16" s="1"/>
  <c r="R70" i="16" s="1"/>
  <c r="T71" i="16" l="1"/>
  <c r="M71" i="16" l="1"/>
  <c r="P71" i="16" s="1"/>
  <c r="O71" i="16" s="1"/>
  <c r="R71" i="16" s="1"/>
  <c r="AA71" i="16"/>
  <c r="Z71" i="16" s="1"/>
  <c r="X71" i="16" s="1"/>
  <c r="W71" i="16" s="1"/>
  <c r="T72" i="16" l="1"/>
  <c r="M72" i="16" l="1"/>
  <c r="P72" i="16" s="1"/>
  <c r="O72" i="16" s="1"/>
  <c r="R72" i="16" s="1"/>
  <c r="AA72" i="16"/>
  <c r="Z72" i="16" s="1"/>
  <c r="X72" i="16" s="1"/>
  <c r="W72" i="16" s="1"/>
  <c r="T73" i="16" l="1"/>
  <c r="M73" i="16" l="1"/>
  <c r="P73" i="16" s="1"/>
  <c r="O73" i="16" s="1"/>
  <c r="R73" i="16" s="1"/>
  <c r="AA73" i="16"/>
  <c r="Z73" i="16" s="1"/>
  <c r="X73" i="16" s="1"/>
  <c r="W73" i="16" s="1"/>
  <c r="T74" i="16" l="1"/>
  <c r="M74" i="16" l="1"/>
  <c r="P74" i="16" s="1"/>
  <c r="O74" i="16" s="1"/>
  <c r="R74" i="16" s="1"/>
  <c r="AA74" i="16"/>
  <c r="Z74" i="16" s="1"/>
  <c r="X74" i="16" s="1"/>
  <c r="W74" i="16" s="1"/>
  <c r="T75" i="16" l="1"/>
  <c r="AA75" i="16" l="1"/>
  <c r="Z75" i="16" s="1"/>
  <c r="X75" i="16" s="1"/>
  <c r="W75" i="16" s="1"/>
  <c r="M75" i="16"/>
  <c r="P75" i="16" s="1"/>
  <c r="O75" i="16" s="1"/>
  <c r="R75" i="16" s="1"/>
  <c r="T76" i="16" l="1"/>
  <c r="AA76" i="16" l="1"/>
  <c r="Z76" i="16" s="1"/>
  <c r="X76" i="16" s="1"/>
  <c r="W76" i="16" s="1"/>
  <c r="M76" i="16"/>
  <c r="P76" i="16" s="1"/>
  <c r="O76" i="16" s="1"/>
  <c r="R76" i="16" s="1"/>
  <c r="T77" i="16" l="1"/>
  <c r="AA77" i="16" l="1"/>
  <c r="Z77" i="16" s="1"/>
  <c r="X77" i="16" s="1"/>
  <c r="W77" i="16" s="1"/>
  <c r="M77" i="16"/>
  <c r="P77" i="16" s="1"/>
  <c r="O77" i="16" s="1"/>
  <c r="R77" i="16" s="1"/>
  <c r="T78" i="16" l="1"/>
  <c r="M78" i="16" l="1"/>
  <c r="P78" i="16" s="1"/>
  <c r="O78" i="16" s="1"/>
  <c r="R78" i="16" s="1"/>
  <c r="AA78" i="16"/>
  <c r="Z78" i="16" s="1"/>
  <c r="X78" i="16" s="1"/>
  <c r="W78" i="16" s="1"/>
  <c r="T79" i="16" l="1"/>
  <c r="M79" i="16" l="1"/>
  <c r="P79" i="16" s="1"/>
  <c r="O79" i="16" s="1"/>
  <c r="R79" i="16" s="1"/>
  <c r="AA79" i="16"/>
  <c r="Z79" i="16" s="1"/>
  <c r="X79" i="16" s="1"/>
  <c r="W79" i="16" s="1"/>
  <c r="T80" i="16" l="1"/>
  <c r="M80" i="16" l="1"/>
  <c r="P80" i="16" s="1"/>
  <c r="O80" i="16" s="1"/>
  <c r="R80" i="16" s="1"/>
  <c r="AA80" i="16"/>
  <c r="Z80" i="16" s="1"/>
  <c r="X80" i="16" s="1"/>
  <c r="W80" i="16" s="1"/>
  <c r="T81" i="16" l="1"/>
  <c r="AA81" i="16" l="1"/>
  <c r="Z81" i="16" s="1"/>
  <c r="X81" i="16" s="1"/>
  <c r="W81" i="16" s="1"/>
  <c r="M81" i="16"/>
  <c r="P81" i="16" s="1"/>
  <c r="O81" i="16" s="1"/>
  <c r="R81" i="16" s="1"/>
  <c r="T82" i="16" l="1"/>
  <c r="AA82" i="16" l="1"/>
  <c r="Z82" i="16" s="1"/>
  <c r="X82" i="16" s="1"/>
  <c r="W82" i="16" s="1"/>
  <c r="M82" i="16"/>
  <c r="P82" i="16" s="1"/>
  <c r="O82" i="16" s="1"/>
  <c r="R82" i="16" s="1"/>
  <c r="T83" i="16" l="1"/>
  <c r="AA83" i="16" l="1"/>
  <c r="Z83" i="16" s="1"/>
  <c r="X83" i="16" s="1"/>
  <c r="W83" i="16" s="1"/>
  <c r="M83" i="16"/>
  <c r="P83" i="16" s="1"/>
  <c r="O83" i="16" s="1"/>
  <c r="R83" i="16" s="1"/>
  <c r="T84" i="16" l="1"/>
  <c r="AA84" i="16" l="1"/>
  <c r="Z84" i="16" s="1"/>
  <c r="X84" i="16" s="1"/>
  <c r="W84" i="16" s="1"/>
  <c r="M84" i="16"/>
  <c r="P84" i="16" s="1"/>
  <c r="O84" i="16" s="1"/>
  <c r="R84" i="16" s="1"/>
  <c r="T85" i="16" l="1"/>
  <c r="M85" i="16" l="1"/>
  <c r="P85" i="16" s="1"/>
  <c r="O85" i="16" s="1"/>
  <c r="R85" i="16" s="1"/>
  <c r="AA85" i="16"/>
  <c r="Z85" i="16" s="1"/>
  <c r="X85" i="16" s="1"/>
  <c r="W85" i="16" s="1"/>
  <c r="T86" i="16" l="1"/>
  <c r="AA86" i="16" l="1"/>
  <c r="Z86" i="16" s="1"/>
  <c r="X86" i="16" s="1"/>
  <c r="W86" i="16" s="1"/>
  <c r="M86" i="16"/>
  <c r="P86" i="16" s="1"/>
  <c r="O86" i="16" s="1"/>
  <c r="R86" i="16" s="1"/>
  <c r="T87" i="16" l="1"/>
  <c r="AA87" i="16" l="1"/>
  <c r="Z87" i="16" s="1"/>
  <c r="X87" i="16" s="1"/>
  <c r="W87" i="16" s="1"/>
  <c r="M87" i="16"/>
  <c r="P87" i="16" s="1"/>
  <c r="O87" i="16" s="1"/>
  <c r="R87" i="16" s="1"/>
  <c r="T88" i="16" l="1"/>
  <c r="AA88" i="16" l="1"/>
  <c r="Z88" i="16" s="1"/>
  <c r="X88" i="16" s="1"/>
  <c r="W88" i="16" s="1"/>
  <c r="M88" i="16"/>
  <c r="P88" i="16" s="1"/>
  <c r="O88" i="16" s="1"/>
  <c r="R88" i="16" s="1"/>
  <c r="T89" i="16" l="1"/>
  <c r="AA89" i="16" l="1"/>
  <c r="Z89" i="16" s="1"/>
  <c r="X89" i="16" s="1"/>
  <c r="W89" i="16" s="1"/>
  <c r="M89" i="16"/>
  <c r="P89" i="16" s="1"/>
  <c r="O89" i="16" s="1"/>
  <c r="R89" i="16" s="1"/>
  <c r="T90" i="16" l="1"/>
  <c r="M90" i="16" l="1"/>
  <c r="P90" i="16" s="1"/>
  <c r="O90" i="16" s="1"/>
  <c r="R90" i="16" s="1"/>
  <c r="AA90" i="16"/>
  <c r="Z90" i="16" s="1"/>
  <c r="X90" i="16" s="1"/>
  <c r="W90" i="16" s="1"/>
  <c r="T91" i="16" l="1"/>
  <c r="AA91" i="16" l="1"/>
  <c r="Z91" i="16" s="1"/>
  <c r="X91" i="16" s="1"/>
  <c r="W91" i="16" s="1"/>
  <c r="M91" i="16"/>
  <c r="P91" i="16" s="1"/>
  <c r="O91" i="16" s="1"/>
  <c r="R91" i="16" s="1"/>
  <c r="T92" i="16" l="1"/>
  <c r="M92" i="16" l="1"/>
  <c r="P92" i="16" s="1"/>
  <c r="O92" i="16" s="1"/>
  <c r="R92" i="16" s="1"/>
  <c r="AA92" i="16"/>
  <c r="Z92" i="16" s="1"/>
  <c r="X92" i="16" s="1"/>
  <c r="W92" i="16" s="1"/>
  <c r="T93" i="16" l="1"/>
  <c r="AA93" i="16" l="1"/>
  <c r="Z93" i="16" s="1"/>
  <c r="X93" i="16" s="1"/>
  <c r="W93" i="16" s="1"/>
  <c r="M93" i="16"/>
  <c r="P93" i="16" s="1"/>
  <c r="O93" i="16" s="1"/>
  <c r="R93" i="16" s="1"/>
  <c r="T94" i="16" l="1"/>
  <c r="AA94" i="16" l="1"/>
  <c r="Z94" i="16" s="1"/>
  <c r="X94" i="16" s="1"/>
  <c r="W94" i="16" s="1"/>
  <c r="M94" i="16"/>
  <c r="P94" i="16" s="1"/>
  <c r="O94" i="16" s="1"/>
  <c r="R94" i="16" s="1"/>
  <c r="T95" i="16" l="1"/>
  <c r="M95" i="16" l="1"/>
  <c r="P95" i="16" s="1"/>
  <c r="O95" i="16" s="1"/>
  <c r="R95" i="16" s="1"/>
  <c r="AA95" i="16"/>
  <c r="Z95" i="16" s="1"/>
  <c r="X95" i="16" s="1"/>
  <c r="W95" i="16" s="1"/>
  <c r="T96" i="16" l="1"/>
  <c r="M96" i="16" l="1"/>
  <c r="P96" i="16" s="1"/>
  <c r="O96" i="16" s="1"/>
  <c r="R96" i="16" s="1"/>
  <c r="AA96" i="16"/>
  <c r="Z96" i="16" s="1"/>
  <c r="X96" i="16" s="1"/>
  <c r="W96" i="16" s="1"/>
  <c r="T97" i="16" l="1"/>
  <c r="M97" i="16" l="1"/>
  <c r="P97" i="16" s="1"/>
  <c r="O97" i="16" s="1"/>
  <c r="R97" i="16" s="1"/>
  <c r="AA97" i="16"/>
  <c r="Z97" i="16" s="1"/>
  <c r="X97" i="16" s="1"/>
  <c r="W97" i="16" s="1"/>
  <c r="T98" i="16" l="1"/>
  <c r="M98" i="16" l="1"/>
  <c r="P98" i="16" s="1"/>
  <c r="O98" i="16" s="1"/>
  <c r="R98" i="16" s="1"/>
  <c r="AA98" i="16"/>
  <c r="Z98" i="16" s="1"/>
  <c r="X98" i="16" s="1"/>
  <c r="W98" i="16" s="1"/>
  <c r="T99" i="16" l="1"/>
  <c r="M99" i="16" l="1"/>
  <c r="P99" i="16" s="1"/>
  <c r="O99" i="16" s="1"/>
  <c r="R99" i="16" s="1"/>
  <c r="AA99" i="16"/>
  <c r="Z99" i="16" s="1"/>
  <c r="X99" i="16" s="1"/>
  <c r="W99" i="16" s="1"/>
  <c r="T100" i="16" l="1"/>
  <c r="M100" i="16" l="1"/>
  <c r="P100" i="16" s="1"/>
  <c r="O100" i="16" s="1"/>
  <c r="R100" i="16" s="1"/>
  <c r="AA100" i="16"/>
  <c r="Z100" i="16" s="1"/>
  <c r="X100" i="16" s="1"/>
  <c r="W100" i="16" s="1"/>
  <c r="T101" i="16" l="1"/>
  <c r="M101" i="16" l="1"/>
  <c r="P101" i="16" s="1"/>
  <c r="O101" i="16" s="1"/>
  <c r="R101" i="16" s="1"/>
  <c r="AA101" i="16"/>
  <c r="Z101" i="16" s="1"/>
  <c r="X101" i="16" s="1"/>
  <c r="W101" i="16" s="1"/>
  <c r="T102" i="16" l="1"/>
  <c r="AA102" i="16" l="1"/>
  <c r="Z102" i="16" s="1"/>
  <c r="X102" i="16" s="1"/>
  <c r="W102" i="16" s="1"/>
  <c r="M102" i="16"/>
  <c r="P102" i="16" s="1"/>
  <c r="O102" i="16" s="1"/>
  <c r="R102" i="16" s="1"/>
  <c r="T103" i="16" l="1"/>
  <c r="M103" i="16" l="1"/>
  <c r="P103" i="16" s="1"/>
  <c r="O103" i="16" s="1"/>
  <c r="R103" i="16" s="1"/>
  <c r="AA103" i="16"/>
  <c r="Z103" i="16" s="1"/>
  <c r="X103" i="16" s="1"/>
  <c r="W103" i="16" s="1"/>
  <c r="T104" i="16" l="1"/>
  <c r="M104" i="16" l="1"/>
  <c r="P104" i="16" s="1"/>
  <c r="O104" i="16" s="1"/>
  <c r="R104" i="16" s="1"/>
  <c r="AA104" i="16"/>
  <c r="Z104" i="16" s="1"/>
  <c r="X104" i="16" s="1"/>
  <c r="W104" i="16" s="1"/>
  <c r="T105" i="16" l="1"/>
  <c r="AA105" i="16" l="1"/>
  <c r="Z105" i="16" s="1"/>
  <c r="X105" i="16" s="1"/>
  <c r="W105" i="16" s="1"/>
  <c r="M105" i="16"/>
  <c r="P105" i="16" s="1"/>
  <c r="O105" i="16" s="1"/>
  <c r="R105" i="16" s="1"/>
  <c r="T106" i="16" l="1"/>
  <c r="M106" i="16" l="1"/>
  <c r="P106" i="16" s="1"/>
  <c r="O106" i="16" s="1"/>
  <c r="R106" i="16" s="1"/>
  <c r="AA106" i="16"/>
  <c r="Z106" i="16" s="1"/>
  <c r="X106" i="16" s="1"/>
  <c r="W106" i="16" s="1"/>
  <c r="T107" i="16" l="1"/>
  <c r="AA107" i="16" l="1"/>
  <c r="Z107" i="16" s="1"/>
  <c r="X107" i="16" s="1"/>
  <c r="W107" i="16" s="1"/>
  <c r="M107" i="16"/>
  <c r="P107" i="16" s="1"/>
  <c r="O107" i="16" s="1"/>
  <c r="R107" i="16" s="1"/>
  <c r="T108" i="16" l="1"/>
  <c r="AA108" i="16" l="1"/>
  <c r="Z108" i="16" s="1"/>
  <c r="X108" i="16" s="1"/>
  <c r="W108" i="16" s="1"/>
  <c r="M108" i="16"/>
  <c r="P108" i="16" s="1"/>
  <c r="O108" i="16" s="1"/>
  <c r="R108" i="16" s="1"/>
  <c r="T109" i="16" l="1"/>
  <c r="M109" i="16" l="1"/>
  <c r="P109" i="16" s="1"/>
  <c r="O109" i="16" s="1"/>
  <c r="R109" i="16" s="1"/>
  <c r="AA109" i="16"/>
  <c r="Z109" i="16" s="1"/>
  <c r="X109" i="16" s="1"/>
  <c r="W109" i="16" s="1"/>
  <c r="T110" i="16" l="1"/>
  <c r="M110" i="16" l="1"/>
  <c r="P110" i="16" s="1"/>
  <c r="O110" i="16" s="1"/>
  <c r="R110" i="16" s="1"/>
  <c r="AA110" i="16"/>
  <c r="Z110" i="16" s="1"/>
  <c r="X110" i="16" s="1"/>
  <c r="W110" i="16" s="1"/>
  <c r="T111" i="16" l="1"/>
  <c r="AA111" i="16" l="1"/>
  <c r="Z111" i="16" s="1"/>
  <c r="X111" i="16" s="1"/>
  <c r="W111" i="16" s="1"/>
  <c r="M111" i="16"/>
  <c r="P111" i="16" s="1"/>
  <c r="O111" i="16" s="1"/>
  <c r="R111" i="16" s="1"/>
  <c r="T112" i="16" l="1"/>
  <c r="M112" i="16" l="1"/>
  <c r="P112" i="16" s="1"/>
  <c r="O112" i="16" s="1"/>
  <c r="R112" i="16" s="1"/>
  <c r="AA112" i="16"/>
  <c r="Z112" i="16" s="1"/>
  <c r="X112" i="16" s="1"/>
  <c r="W112" i="16" s="1"/>
  <c r="T113" i="16" l="1"/>
  <c r="M113" i="16" l="1"/>
  <c r="P113" i="16" s="1"/>
  <c r="O113" i="16" s="1"/>
  <c r="R113" i="16" s="1"/>
  <c r="AA113" i="16"/>
  <c r="Z113" i="16" s="1"/>
  <c r="X113" i="16" s="1"/>
  <c r="W113" i="16" s="1"/>
  <c r="T114" i="16" l="1"/>
  <c r="AA114" i="16" l="1"/>
  <c r="Z114" i="16" s="1"/>
  <c r="X114" i="16" s="1"/>
  <c r="W114" i="16" s="1"/>
  <c r="M114" i="16"/>
  <c r="P114" i="16" s="1"/>
  <c r="O114" i="16" s="1"/>
  <c r="R114" i="16" s="1"/>
  <c r="T115" i="16" l="1"/>
  <c r="M115" i="16" l="1"/>
  <c r="P115" i="16" s="1"/>
  <c r="O115" i="16" s="1"/>
  <c r="R115" i="16" s="1"/>
  <c r="AA115" i="16"/>
  <c r="Z115" i="16" s="1"/>
  <c r="X115" i="16" s="1"/>
  <c r="W115" i="16" s="1"/>
  <c r="T116" i="16" l="1"/>
  <c r="M116" i="16" l="1"/>
  <c r="P116" i="16" s="1"/>
  <c r="O116" i="16" s="1"/>
  <c r="R116" i="16" s="1"/>
  <c r="AA116" i="16"/>
  <c r="Z116" i="16" s="1"/>
  <c r="X116" i="16" s="1"/>
  <c r="W116" i="16" s="1"/>
  <c r="T117" i="16" l="1"/>
  <c r="AA117" i="16" l="1"/>
  <c r="Z117" i="16" s="1"/>
  <c r="X117" i="16" s="1"/>
  <c r="W117" i="16" s="1"/>
  <c r="M117" i="16"/>
  <c r="P117" i="16" s="1"/>
  <c r="O117" i="16" s="1"/>
  <c r="R117" i="16" s="1"/>
  <c r="T118" i="16" l="1"/>
  <c r="M118" i="16" l="1"/>
  <c r="P118" i="16" s="1"/>
  <c r="O118" i="16" s="1"/>
  <c r="R118" i="16" s="1"/>
  <c r="AA118" i="16"/>
  <c r="Z118" i="16" s="1"/>
  <c r="X118" i="16" s="1"/>
  <c r="W118" i="16" s="1"/>
  <c r="T119" i="16" l="1"/>
  <c r="M119" i="16" l="1"/>
  <c r="P119" i="16" s="1"/>
  <c r="O119" i="16" s="1"/>
  <c r="R119" i="16" s="1"/>
  <c r="AA119" i="16"/>
  <c r="Z119" i="16" s="1"/>
  <c r="X119" i="16" s="1"/>
  <c r="W119" i="16" s="1"/>
  <c r="T120" i="16" l="1"/>
  <c r="M120" i="16" l="1"/>
  <c r="P120" i="16" s="1"/>
  <c r="O120" i="16" s="1"/>
  <c r="R120" i="16" s="1"/>
  <c r="AA120" i="16"/>
  <c r="Z120" i="16" s="1"/>
  <c r="X120" i="16" s="1"/>
  <c r="W120" i="16" s="1"/>
  <c r="T121" i="16" l="1"/>
  <c r="AA121" i="16" l="1"/>
  <c r="Z121" i="16" s="1"/>
  <c r="X121" i="16" s="1"/>
  <c r="W121" i="16" s="1"/>
  <c r="M121" i="16"/>
  <c r="P121" i="16" s="1"/>
  <c r="O121" i="16" s="1"/>
  <c r="R121" i="16" s="1"/>
  <c r="T122" i="16" l="1"/>
  <c r="M122" i="16" l="1"/>
  <c r="P122" i="16" s="1"/>
  <c r="O122" i="16" s="1"/>
  <c r="R122" i="16" s="1"/>
  <c r="AA122" i="16"/>
  <c r="Z122" i="16" s="1"/>
  <c r="X122" i="16" s="1"/>
  <c r="W122" i="16" s="1"/>
  <c r="T123" i="16" l="1"/>
  <c r="M123" i="16" l="1"/>
  <c r="P123" i="16" s="1"/>
  <c r="O123" i="16" s="1"/>
  <c r="R123" i="16" s="1"/>
  <c r="AA123" i="16"/>
  <c r="Z123" i="16" s="1"/>
  <c r="X123" i="16" s="1"/>
  <c r="W123" i="16" s="1"/>
  <c r="T124" i="16" l="1"/>
  <c r="M124" i="16" l="1"/>
  <c r="P124" i="16" s="1"/>
  <c r="O124" i="16" s="1"/>
  <c r="R124" i="16" s="1"/>
  <c r="AA124" i="16"/>
  <c r="Z124" i="16" s="1"/>
  <c r="X124" i="16" s="1"/>
  <c r="W124" i="16" s="1"/>
  <c r="T125" i="16" l="1"/>
  <c r="M125" i="16" l="1"/>
  <c r="P125" i="16" s="1"/>
  <c r="O125" i="16" s="1"/>
  <c r="R125" i="16" s="1"/>
  <c r="AA125" i="16"/>
  <c r="Z125" i="16" s="1"/>
  <c r="X125" i="16" s="1"/>
  <c r="W125" i="16" s="1"/>
  <c r="T126" i="16" l="1"/>
  <c r="M126" i="16" l="1"/>
  <c r="P126" i="16" s="1"/>
  <c r="O126" i="16" s="1"/>
  <c r="R126" i="16" s="1"/>
  <c r="AA126" i="16"/>
  <c r="Z126" i="16" s="1"/>
  <c r="X126" i="16" s="1"/>
  <c r="W126" i="16" s="1"/>
  <c r="T127" i="16" l="1"/>
  <c r="M127" i="16" l="1"/>
  <c r="P127" i="16" s="1"/>
  <c r="O127" i="16" s="1"/>
  <c r="R127" i="16" s="1"/>
  <c r="AA127" i="16"/>
  <c r="Z127" i="16" s="1"/>
  <c r="X127" i="16" s="1"/>
  <c r="W127" i="16" s="1"/>
  <c r="T128" i="16" l="1"/>
  <c r="M128" i="16" l="1"/>
  <c r="P128" i="16" s="1"/>
  <c r="O128" i="16" s="1"/>
  <c r="R128" i="16" s="1"/>
  <c r="AA128" i="16"/>
  <c r="Z128" i="16" s="1"/>
  <c r="X128" i="16" s="1"/>
  <c r="W128" i="16" s="1"/>
  <c r="T129" i="16" l="1"/>
  <c r="AA129" i="16" l="1"/>
  <c r="Z129" i="16" s="1"/>
  <c r="X129" i="16" s="1"/>
  <c r="W129" i="16" s="1"/>
  <c r="M129" i="16"/>
  <c r="P129" i="16" s="1"/>
  <c r="O129" i="16" s="1"/>
  <c r="R129" i="16" s="1"/>
  <c r="T130" i="16" l="1"/>
  <c r="AA130" i="16" l="1"/>
  <c r="Z130" i="16" s="1"/>
  <c r="X130" i="16" s="1"/>
  <c r="W130" i="16" s="1"/>
  <c r="M130" i="16"/>
  <c r="P130" i="16" s="1"/>
  <c r="O130" i="16" s="1"/>
  <c r="R130" i="16" s="1"/>
  <c r="T131" i="16" l="1"/>
  <c r="AA131" i="16" l="1"/>
  <c r="Z131" i="16" s="1"/>
  <c r="X131" i="16" s="1"/>
  <c r="W131" i="16" s="1"/>
  <c r="M131" i="16"/>
  <c r="P131" i="16" s="1"/>
  <c r="O131" i="16" s="1"/>
  <c r="R131" i="16" s="1"/>
  <c r="T132" i="16" l="1"/>
  <c r="AA132" i="16" s="1"/>
  <c r="Z132" i="16" s="1"/>
  <c r="X132" i="16" s="1"/>
  <c r="X3" i="16" l="1"/>
  <c r="X2" i="16" s="1"/>
  <c r="W132" i="16"/>
  <c r="Q132" i="16" s="1"/>
  <c r="Q3" i="16" l="1"/>
  <c r="S132" i="16"/>
  <c r="S3" i="16" s="1"/>
  <c r="M132" i="16"/>
  <c r="P132" i="16" s="1"/>
  <c r="P3" i="16" s="1"/>
  <c r="O132" i="16" l="1"/>
  <c r="O3" i="16" l="1"/>
  <c r="R132" i="16"/>
</calcChain>
</file>

<file path=xl/comments1.xml><?xml version="1.0" encoding="utf-8"?>
<comments xmlns="http://schemas.openxmlformats.org/spreadsheetml/2006/main">
  <authors>
    <author>Autor</author>
  </authors>
  <commentList>
    <comment ref="M7" authorId="0" shapeId="0">
      <text>
        <r>
          <rPr>
            <b/>
            <sz val="9"/>
            <color indexed="81"/>
            <rFont val="Tahoma"/>
            <family val="2"/>
            <charset val="238"/>
          </rPr>
          <t>MZ:</t>
        </r>
        <r>
          <rPr>
            <sz val="9"/>
            <color indexed="81"/>
            <rFont val="Tahoma"/>
            <family val="2"/>
            <charset val="238"/>
          </rPr>
          <t xml:space="preserve">
stąd rozszerzenie formuły o kolejną sekwencję</t>
        </r>
      </text>
    </comment>
  </commentList>
</comments>
</file>

<file path=xl/sharedStrings.xml><?xml version="1.0" encoding="utf-8"?>
<sst xmlns="http://schemas.openxmlformats.org/spreadsheetml/2006/main" count="66" uniqueCount="53">
  <si>
    <t>Saldo</t>
  </si>
  <si>
    <t>%</t>
  </si>
  <si>
    <t>ilość rat do MDT</t>
  </si>
  <si>
    <t># rat po wakacjach</t>
  </si>
  <si>
    <t>Saldo po racie</t>
  </si>
  <si>
    <t>do Balona</t>
  </si>
  <si>
    <t>saldo do Balon</t>
  </si>
  <si>
    <t>K do Balon</t>
  </si>
  <si>
    <t>K+O do Balon</t>
  </si>
  <si>
    <t>Odsetki do Balon</t>
  </si>
  <si>
    <t xml:space="preserve">liczba Rat  do spłaty po wakacjach kredytowych </t>
  </si>
  <si>
    <t>( 30/360 )</t>
  </si>
  <si>
    <t>RATA</t>
  </si>
  <si>
    <t>Nr Raty</t>
  </si>
  <si>
    <t>Kapitał</t>
  </si>
  <si>
    <t>Odsetki</t>
  </si>
  <si>
    <t>razem RATA</t>
  </si>
  <si>
    <t>Korekta Odsetek do Bal</t>
  </si>
  <si>
    <t>ukry ć</t>
  </si>
  <si>
    <t>różnica Raty (Po wak Vs przed)</t>
  </si>
  <si>
    <t>odsetki z 3 rat Wakacji -do  rozliczenia w kolejnych</t>
  </si>
  <si>
    <t>Razem:</t>
  </si>
  <si>
    <t xml:space="preserve">odsetki pomocn </t>
  </si>
  <si>
    <t>Powrót</t>
  </si>
  <si>
    <t>Porównanie rat:</t>
  </si>
  <si>
    <t>Symulacja dla kredytów z ratami równymi (kredyt annuitetowy)</t>
  </si>
  <si>
    <t>Symulacja - Kredyt bez wprowadzonej przerwy w spłacie</t>
  </si>
  <si>
    <t>Działania na wypadek braku automatycznego przeliczenia:</t>
  </si>
  <si>
    <t>Liczba pozostałych miesięcy spłaty</t>
  </si>
  <si>
    <t>1-sza RATA kapitałowo-odsetkowa - bez wprowadzonej przerwy w spłacie (w walucie kredytu)</t>
  </si>
  <si>
    <t>1-sza RATA kapitałowo-odsetkowa po zakończeniu przerwy w spłacie (w walucie kredytu)</t>
  </si>
  <si>
    <t>Proszę włączyć funkcję automatycznego przeliczenia w arkuszu kalkulacyjnym. Przykład dla Excel poniżej.</t>
  </si>
  <si>
    <r>
      <rPr>
        <b/>
        <sz val="11"/>
        <color rgb="FF002060"/>
        <rFont val="Calibri"/>
        <family val="2"/>
        <charset val="238"/>
        <scheme val="minor"/>
      </rPr>
      <t>Prosimy o wypełnienie szarych pól danymi kredytu. Wyliczenie dokona się automatycznie.</t>
    </r>
    <r>
      <rPr>
        <sz val="11"/>
        <color rgb="FF002060"/>
        <rFont val="Calibri"/>
        <family val="2"/>
        <charset val="238"/>
        <scheme val="minor"/>
      </rPr>
      <t xml:space="preserve">
(Instrukcja włączenia automatycznych przeliczeń na dole strony)</t>
    </r>
  </si>
  <si>
    <t>więcej szczegółów w ark. Harmonogramy spłat</t>
  </si>
  <si>
    <r>
      <t xml:space="preserve">Data końca okresu kredytowania - zapis daty zgodnie z przykładem obok  </t>
    </r>
    <r>
      <rPr>
        <b/>
        <sz val="11"/>
        <color rgb="FF00B050"/>
        <rFont val="Calibri"/>
        <family val="2"/>
        <charset val="238"/>
        <scheme val="minor"/>
      </rPr>
      <t>(informacja dostępna w umowie kredytu lub w platformie internetowej Banku)</t>
    </r>
  </si>
  <si>
    <t>Założenia symulacji:</t>
  </si>
  <si>
    <r>
      <t>·</t>
    </r>
    <r>
      <rPr>
        <sz val="7"/>
        <color rgb="FF002060"/>
        <rFont val="Times New Roman"/>
        <family val="1"/>
        <charset val="238"/>
      </rPr>
      <t>    </t>
    </r>
    <r>
      <rPr>
        <sz val="10"/>
        <color rgb="FF002060"/>
        <rFont val="Calibri"/>
        <family val="2"/>
        <charset val="238"/>
        <scheme val="minor"/>
      </rPr>
      <t>w przypadku kredytów walutowych symulacja nie uwzględnia wpływu kursu waluty na wysokość raty wyrażonej w PLN</t>
    </r>
  </si>
  <si>
    <r>
      <t>·</t>
    </r>
    <r>
      <rPr>
        <sz val="7"/>
        <color rgb="FF002060"/>
        <rFont val="Times New Roman"/>
        <family val="1"/>
        <charset val="238"/>
      </rPr>
      <t>    </t>
    </r>
    <r>
      <rPr>
        <sz val="10"/>
        <color rgb="FF002060"/>
        <rFont val="Calibri"/>
        <family val="2"/>
        <charset val="238"/>
        <scheme val="minor"/>
      </rPr>
      <t>wyniki symulacji prezentowane są w walucie kredytu</t>
    </r>
  </si>
  <si>
    <r>
      <t>·</t>
    </r>
    <r>
      <rPr>
        <sz val="7"/>
        <color rgb="FF002060"/>
        <rFont val="Times New Roman"/>
        <family val="1"/>
        <charset val="238"/>
      </rPr>
      <t>    </t>
    </r>
    <r>
      <rPr>
        <sz val="10"/>
        <color rgb="FF002060"/>
        <rFont val="Calibri"/>
        <family val="2"/>
        <charset val="238"/>
        <scheme val="minor"/>
      </rPr>
      <t xml:space="preserve">w symulacji zastosowano algorytmy uproszczone, wyłącznie dla celów informacyjnych o wpływie przerwy w spłacie na wysokość rat odsetkowo-kredytowych, wobec czego
 </t>
    </r>
    <r>
      <rPr>
        <sz val="10"/>
        <color theme="0"/>
        <rFont val="Calibri"/>
        <family val="2"/>
        <charset val="238"/>
        <scheme val="minor"/>
      </rPr>
      <t xml:space="preserve"> </t>
    </r>
    <r>
      <rPr>
        <sz val="10"/>
        <color rgb="FF002060"/>
        <rFont val="Calibri"/>
        <family val="2"/>
        <charset val="238"/>
        <scheme val="minor"/>
      </rPr>
      <t xml:space="preserve">  algorytmy te nie odzwierciedlają pełnego algorytmu zastosowanego w systemie informatycznym Banku BPH SA w odniesieniu do danego kredytu</t>
    </r>
  </si>
  <si>
    <r>
      <t>·</t>
    </r>
    <r>
      <rPr>
        <sz val="7"/>
        <color rgb="FF002060"/>
        <rFont val="Times New Roman"/>
        <family val="1"/>
        <charset val="238"/>
      </rPr>
      <t>    </t>
    </r>
    <r>
      <rPr>
        <sz val="10"/>
        <color rgb="FF002060"/>
        <rFont val="Calibri"/>
        <family val="2"/>
        <charset val="238"/>
        <scheme val="minor"/>
      </rPr>
      <t>przyjęta metoda naliczania odsetek to 30/360 (każdy miesiąc ma 30 a każdy rok 360 dni), odsetki wyliczane miesięcznie</t>
    </r>
  </si>
  <si>
    <r>
      <t>·</t>
    </r>
    <r>
      <rPr>
        <sz val="7"/>
        <color rgb="FF002060"/>
        <rFont val="Times New Roman"/>
        <family val="1"/>
        <charset val="238"/>
      </rPr>
      <t>    </t>
    </r>
    <r>
      <rPr>
        <sz val="10"/>
        <color rgb="FF002060"/>
        <rFont val="Calibri"/>
        <family val="2"/>
        <charset val="238"/>
        <scheme val="minor"/>
      </rPr>
      <t xml:space="preserve">w symulacji zastosowano raty miesięczne, których termin spłaty nie uwzględnia dni wolnych od pracy </t>
    </r>
  </si>
  <si>
    <r>
      <t>·</t>
    </r>
    <r>
      <rPr>
        <sz val="7"/>
        <color rgb="FF002060"/>
        <rFont val="Times New Roman"/>
        <family val="1"/>
        <charset val="238"/>
      </rPr>
      <t>    </t>
    </r>
    <r>
      <rPr>
        <sz val="10"/>
        <color rgb="FF002060"/>
        <rFont val="Calibri"/>
        <family val="2"/>
        <charset val="238"/>
        <scheme val="minor"/>
      </rPr>
      <t>rata nr 1 to najbliższa niezapadła rata kredytu w symulacji bez przerwy w spłacie lub pierwsza odroczona rata w symulacji z przerwą w spłacie przypadające po złożeniu wniosku</t>
    </r>
  </si>
  <si>
    <r>
      <t>·</t>
    </r>
    <r>
      <rPr>
        <sz val="7"/>
        <color rgb="FF002060"/>
        <rFont val="Times New Roman"/>
        <family val="1"/>
        <charset val="238"/>
      </rPr>
      <t>    </t>
    </r>
    <r>
      <rPr>
        <sz val="10"/>
        <color rgb="FF002060"/>
        <rFont val="Calibri"/>
        <family val="2"/>
        <charset val="238"/>
        <scheme val="minor"/>
      </rPr>
      <t>oprocentowanie nie ulega zmianie w całym okresie przyjętym do wyliczeń</t>
    </r>
  </si>
  <si>
    <r>
      <t>·</t>
    </r>
    <r>
      <rPr>
        <sz val="7"/>
        <color rgb="FF002060"/>
        <rFont val="Times New Roman"/>
        <family val="1"/>
        <charset val="238"/>
      </rPr>
      <t xml:space="preserve">    </t>
    </r>
    <r>
      <rPr>
        <sz val="10"/>
        <color rgb="FF002060"/>
        <rFont val="Calibri"/>
        <family val="2"/>
        <charset val="238"/>
        <scheme val="minor"/>
      </rPr>
      <t>symulacja nie uwzględnia specyficznej sytuacji jaka może mieć miejsce na danym kredycie, m.in. niedopłaty, opóźnienie w spłacie, nadpłata rat, nadpłata kapitału
    i w jej wyniku skrócony okres kredytowania kredytu</t>
    </r>
  </si>
  <si>
    <r>
      <t>·</t>
    </r>
    <r>
      <rPr>
        <sz val="7"/>
        <color rgb="FF002060"/>
        <rFont val="Times New Roman"/>
        <family val="1"/>
        <charset val="238"/>
      </rPr>
      <t>    </t>
    </r>
    <r>
      <rPr>
        <sz val="10"/>
        <color rgb="FF002060"/>
        <rFont val="Calibri"/>
        <family val="2"/>
        <charset val="238"/>
        <scheme val="minor"/>
      </rPr>
      <t>symulacja nie uwzględnia specyficznych sytuacji np. rat już utworzonych, przedpłaconych, przeterminowanych itp.</t>
    </r>
  </si>
  <si>
    <r>
      <t xml:space="preserve">Aktualne SALDO kapitału kredytu pozostałe do spłaty, w walucie kredytu </t>
    </r>
    <r>
      <rPr>
        <b/>
        <sz val="11"/>
        <color rgb="FF00B050"/>
        <rFont val="Calibri"/>
        <family val="2"/>
        <charset val="238"/>
        <scheme val="minor"/>
      </rPr>
      <t>(informacja dostępna na ostatnim harmonogramie spłaty lub w platformie internetowej Banku)</t>
    </r>
  </si>
  <si>
    <r>
      <t xml:space="preserve">Aktualne oprocentowanie kredytu (%) </t>
    </r>
    <r>
      <rPr>
        <b/>
        <sz val="11"/>
        <color rgb="FF00B050"/>
        <rFont val="Calibri"/>
        <family val="2"/>
        <charset val="238"/>
        <scheme val="minor"/>
      </rPr>
      <t xml:space="preserve">(inofrmacja dostępna na ostatnim harmonogramie spłaty lub w platformie internetowej Banku). </t>
    </r>
    <r>
      <rPr>
        <b/>
        <sz val="11"/>
        <color rgb="FFC00000"/>
        <rFont val="Calibri"/>
        <family val="2"/>
        <charset val="238"/>
        <scheme val="minor"/>
      </rPr>
      <t>Pole przyjmuje także wartości ujemne</t>
    </r>
  </si>
  <si>
    <t xml:space="preserve">Symulacja ma charakter poglądowy i informacyjny o wpływie przerwy w spłacie na wysokość rat odsetkowo-kredytowych, bowiem nie uwzględnia sytuacji faktycznej jaka może występować w związku ze spłatą kredytu np. występujących nadpłat, niedopłat kredytu lub opóźnień w spłacie. Wysokość wymaganej do spłaty raty odsetkowo - kapitałowej będzie zawarta w harmonogramie wygenerowanym z systemu Banku po udzieleniu przez Bank przerwy w spłacie, zgodnie z wnioskiem kredytobiorcy(ców).  </t>
  </si>
  <si>
    <t>ukryc</t>
  </si>
  <si>
    <t>stąd już Ukryć &gt;&gt;</t>
  </si>
  <si>
    <t>wakacje mcy</t>
  </si>
  <si>
    <t>Poglądowa symulacja prezentujaca zmianę wysokości rat kapitałowo-odsetkowych po skorzystaniu z przerwy w spłacie</t>
  </si>
  <si>
    <r>
      <t xml:space="preserve">Okres przerwy w spłacie (miesiące) -  </t>
    </r>
    <r>
      <rPr>
        <b/>
        <sz val="11"/>
        <color rgb="FF00B050"/>
        <rFont val="Calibri"/>
        <family val="2"/>
        <charset val="238"/>
        <scheme val="minor"/>
      </rPr>
      <t>podaj ilość miesięcy</t>
    </r>
    <r>
      <rPr>
        <b/>
        <sz val="11"/>
        <color rgb="FFC00000"/>
        <rFont val="Calibri"/>
        <family val="2"/>
        <charset val="238"/>
        <scheme val="minor"/>
      </rPr>
      <t xml:space="preserve"> (od 1 do 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</si>
</sst>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z val="11"/>
      <color theme="0" tint="-0.499984740745262"/>
      <name val="Calibri"/>
      <family val="2"/>
      <scheme val="minor"/>
    </font>
    <font>
      <b/>
      <sz val="11"/>
      <color rgb="FF1F497D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sz val="11"/>
      <color rgb="FF7030A0"/>
      <name val="Calibri"/>
      <family val="2"/>
      <scheme val="minor"/>
    </font>
    <font>
      <sz val="11"/>
      <color rgb="FF00206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0" tint="-0.499984740745262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  <font>
      <i/>
      <sz val="8"/>
      <color theme="0" tint="-0.499984740745262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206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0"/>
      <color rgb="FF1F497D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color rgb="FFC00000"/>
      <name val="Calibri"/>
      <family val="2"/>
      <charset val="238"/>
      <scheme val="minor"/>
    </font>
    <font>
      <sz val="20"/>
      <color theme="1"/>
      <name val="Symbol"/>
      <family val="1"/>
      <charset val="2"/>
    </font>
    <font>
      <sz val="10"/>
      <color rgb="FF002060"/>
      <name val="Symbol"/>
      <family val="1"/>
      <charset val="2"/>
    </font>
    <font>
      <sz val="7"/>
      <color rgb="FF002060"/>
      <name val="Times New Roman"/>
      <family val="1"/>
      <charset val="238"/>
    </font>
    <font>
      <b/>
      <u/>
      <sz val="11"/>
      <color rgb="FFC0000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i/>
      <sz val="11"/>
      <color rgb="FF0070C0"/>
      <name val="Calibri"/>
      <family val="2"/>
      <charset val="238"/>
      <scheme val="minor"/>
    </font>
    <font>
      <sz val="11"/>
      <color rgb="FF00B050"/>
      <name val="Calibri"/>
      <family val="2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3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117">
    <xf numFmtId="0" fontId="0" fillId="0" borderId="0" xfId="0"/>
    <xf numFmtId="0" fontId="21" fillId="0" borderId="0" xfId="0" applyFont="1" applyProtection="1">
      <protection hidden="1"/>
    </xf>
    <xf numFmtId="0" fontId="0" fillId="0" borderId="0" xfId="0" applyProtection="1">
      <protection hidden="1"/>
    </xf>
    <xf numFmtId="0" fontId="19" fillId="0" borderId="0" xfId="0" applyFont="1" applyProtection="1">
      <protection hidden="1"/>
    </xf>
    <xf numFmtId="0" fontId="7" fillId="0" borderId="0" xfId="0" applyFont="1" applyProtection="1">
      <protection hidden="1"/>
    </xf>
    <xf numFmtId="3" fontId="16" fillId="0" borderId="0" xfId="0" applyNumberFormat="1" applyFont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4" fontId="6" fillId="0" borderId="0" xfId="0" applyNumberFormat="1" applyFont="1" applyProtection="1">
      <protection hidden="1"/>
    </xf>
    <xf numFmtId="4" fontId="18" fillId="0" borderId="0" xfId="0" applyNumberFormat="1" applyFont="1" applyProtection="1">
      <protection hidden="1"/>
    </xf>
    <xf numFmtId="0" fontId="29" fillId="0" borderId="0" xfId="1" applyProtection="1">
      <protection locked="0"/>
    </xf>
    <xf numFmtId="4" fontId="0" fillId="0" borderId="0" xfId="0" applyNumberFormat="1" applyFont="1" applyProtection="1">
      <protection hidden="1"/>
    </xf>
    <xf numFmtId="4" fontId="28" fillId="0" borderId="0" xfId="0" applyNumberFormat="1" applyFont="1" applyProtection="1">
      <protection hidden="1"/>
    </xf>
    <xf numFmtId="0" fontId="26" fillId="0" borderId="0" xfId="0" applyFont="1" applyProtection="1">
      <protection hidden="1"/>
    </xf>
    <xf numFmtId="4" fontId="4" fillId="0" borderId="0" xfId="0" applyNumberFormat="1" applyFont="1" applyFill="1" applyProtection="1">
      <protection hidden="1"/>
    </xf>
    <xf numFmtId="0" fontId="9" fillId="0" borderId="0" xfId="0" applyFont="1" applyProtection="1">
      <protection hidden="1"/>
    </xf>
    <xf numFmtId="0" fontId="10" fillId="0" borderId="0" xfId="0" applyFont="1" applyProtection="1">
      <protection hidden="1"/>
    </xf>
    <xf numFmtId="2" fontId="0" fillId="0" borderId="0" xfId="0" applyNumberFormat="1" applyProtection="1">
      <protection hidden="1"/>
    </xf>
    <xf numFmtId="0" fontId="5" fillId="0" borderId="0" xfId="0" applyFont="1" applyProtection="1">
      <protection hidden="1"/>
    </xf>
    <xf numFmtId="4" fontId="7" fillId="0" borderId="0" xfId="0" applyNumberFormat="1" applyFont="1" applyProtection="1">
      <protection hidden="1"/>
    </xf>
    <xf numFmtId="4" fontId="7" fillId="4" borderId="0" xfId="0" applyNumberFormat="1" applyFont="1" applyFill="1" applyProtection="1">
      <protection hidden="1"/>
    </xf>
    <xf numFmtId="0" fontId="6" fillId="4" borderId="0" xfId="0" applyFont="1" applyFill="1" applyProtection="1">
      <protection hidden="1"/>
    </xf>
    <xf numFmtId="4" fontId="0" fillId="4" borderId="0" xfId="0" applyNumberFormat="1" applyFont="1" applyFill="1" applyProtection="1">
      <protection hidden="1"/>
    </xf>
    <xf numFmtId="4" fontId="28" fillId="4" borderId="0" xfId="0" applyNumberFormat="1" applyFont="1" applyFill="1" applyProtection="1">
      <protection hidden="1"/>
    </xf>
    <xf numFmtId="0" fontId="11" fillId="5" borderId="0" xfId="0" applyFont="1" applyFill="1" applyProtection="1">
      <protection hidden="1"/>
    </xf>
    <xf numFmtId="0" fontId="26" fillId="5" borderId="0" xfId="0" applyFont="1" applyFill="1" applyProtection="1">
      <protection hidden="1"/>
    </xf>
    <xf numFmtId="4" fontId="4" fillId="5" borderId="0" xfId="0" applyNumberFormat="1" applyFont="1" applyFill="1" applyProtection="1">
      <protection hidden="1"/>
    </xf>
    <xf numFmtId="4" fontId="26" fillId="0" borderId="0" xfId="0" applyNumberFormat="1" applyFont="1" applyProtection="1">
      <protection hidden="1"/>
    </xf>
    <xf numFmtId="0" fontId="17" fillId="2" borderId="0" xfId="0" applyFont="1" applyFill="1" applyProtection="1">
      <protection hidden="1"/>
    </xf>
    <xf numFmtId="4" fontId="0" fillId="2" borderId="0" xfId="0" applyNumberFormat="1" applyFill="1" applyProtection="1">
      <protection hidden="1"/>
    </xf>
    <xf numFmtId="0" fontId="4" fillId="0" borderId="0" xfId="0" applyFont="1" applyProtection="1">
      <protection hidden="1"/>
    </xf>
    <xf numFmtId="4" fontId="4" fillId="0" borderId="0" xfId="0" applyNumberFormat="1" applyFont="1" applyProtection="1">
      <protection hidden="1"/>
    </xf>
    <xf numFmtId="4" fontId="25" fillId="0" borderId="0" xfId="0" applyNumberFormat="1" applyFont="1" applyProtection="1">
      <protection hidden="1"/>
    </xf>
    <xf numFmtId="4" fontId="12" fillId="0" borderId="0" xfId="0" applyNumberFormat="1" applyFont="1" applyProtection="1">
      <protection hidden="1"/>
    </xf>
    <xf numFmtId="4" fontId="13" fillId="0" borderId="0" xfId="0" applyNumberFormat="1" applyFont="1" applyProtection="1">
      <protection hidden="1"/>
    </xf>
    <xf numFmtId="4" fontId="11" fillId="0" borderId="0" xfId="0" applyNumberFormat="1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4" fontId="28" fillId="0" borderId="0" xfId="0" applyNumberFormat="1" applyFont="1" applyAlignment="1" applyProtection="1">
      <alignment horizontal="center"/>
      <protection hidden="1"/>
    </xf>
    <xf numFmtId="4" fontId="27" fillId="0" borderId="0" xfId="0" applyNumberFormat="1" applyFont="1" applyAlignment="1" applyProtection="1">
      <alignment wrapText="1"/>
      <protection hidden="1"/>
    </xf>
    <xf numFmtId="4" fontId="6" fillId="0" borderId="0" xfId="0" applyNumberFormat="1" applyFont="1" applyAlignment="1" applyProtection="1">
      <alignment horizontal="center"/>
      <protection hidden="1"/>
    </xf>
    <xf numFmtId="0" fontId="26" fillId="0" borderId="0" xfId="0" applyFont="1" applyAlignment="1" applyProtection="1">
      <alignment wrapText="1"/>
      <protection hidden="1"/>
    </xf>
    <xf numFmtId="2" fontId="9" fillId="0" borderId="0" xfId="0" applyNumberFormat="1" applyFont="1" applyProtection="1">
      <protection hidden="1"/>
    </xf>
    <xf numFmtId="0" fontId="7" fillId="7" borderId="0" xfId="0" applyFont="1" applyFill="1" applyProtection="1">
      <protection hidden="1"/>
    </xf>
    <xf numFmtId="0" fontId="22" fillId="7" borderId="0" xfId="0" applyFont="1" applyFill="1" applyProtection="1">
      <protection hidden="1"/>
    </xf>
    <xf numFmtId="2" fontId="0" fillId="7" borderId="0" xfId="0" applyNumberFormat="1" applyFill="1" applyProtection="1">
      <protection hidden="1"/>
    </xf>
    <xf numFmtId="0" fontId="5" fillId="7" borderId="0" xfId="0" applyFont="1" applyFill="1" applyProtection="1">
      <protection hidden="1"/>
    </xf>
    <xf numFmtId="4" fontId="10" fillId="0" borderId="0" xfId="0" applyNumberFormat="1" applyFont="1" applyProtection="1">
      <protection hidden="1"/>
    </xf>
    <xf numFmtId="0" fontId="0" fillId="0" borderId="0" xfId="0" applyFill="1" applyProtection="1">
      <protection hidden="1"/>
    </xf>
    <xf numFmtId="4" fontId="0" fillId="0" borderId="0" xfId="0" applyNumberFormat="1" applyFont="1" applyFill="1" applyProtection="1">
      <protection hidden="1"/>
    </xf>
    <xf numFmtId="4" fontId="28" fillId="0" borderId="0" xfId="0" applyNumberFormat="1" applyFont="1" applyFill="1" applyProtection="1">
      <protection hidden="1"/>
    </xf>
    <xf numFmtId="2" fontId="17" fillId="0" borderId="0" xfId="0" applyNumberFormat="1" applyFont="1" applyProtection="1">
      <protection hidden="1"/>
    </xf>
    <xf numFmtId="4" fontId="0" fillId="0" borderId="0" xfId="0" applyNumberFormat="1" applyProtection="1">
      <protection hidden="1"/>
    </xf>
    <xf numFmtId="0" fontId="8" fillId="0" borderId="0" xfId="0" applyFont="1" applyProtection="1">
      <protection hidden="1"/>
    </xf>
    <xf numFmtId="14" fontId="8" fillId="0" borderId="0" xfId="0" applyNumberFormat="1" applyFont="1" applyProtection="1">
      <protection hidden="1"/>
    </xf>
    <xf numFmtId="14" fontId="6" fillId="0" borderId="0" xfId="0" applyNumberFormat="1" applyFont="1" applyProtection="1">
      <protection hidden="1"/>
    </xf>
    <xf numFmtId="3" fontId="7" fillId="4" borderId="0" xfId="0" applyNumberFormat="1" applyFont="1" applyFill="1" applyProtection="1">
      <protection hidden="1"/>
    </xf>
    <xf numFmtId="0" fontId="6" fillId="0" borderId="0" xfId="0" applyFont="1" applyFill="1" applyProtection="1">
      <protection hidden="1"/>
    </xf>
    <xf numFmtId="0" fontId="6" fillId="0" borderId="0" xfId="0" applyFont="1" applyProtection="1">
      <protection hidden="1"/>
    </xf>
    <xf numFmtId="2" fontId="6" fillId="0" borderId="0" xfId="0" applyNumberFormat="1" applyFont="1" applyProtection="1">
      <protection hidden="1"/>
    </xf>
    <xf numFmtId="2" fontId="0" fillId="0" borderId="0" xfId="0" applyNumberFormat="1" applyFill="1" applyProtection="1">
      <protection hidden="1"/>
    </xf>
    <xf numFmtId="3" fontId="0" fillId="0" borderId="0" xfId="0" applyNumberFormat="1" applyProtection="1">
      <protection hidden="1"/>
    </xf>
    <xf numFmtId="4" fontId="6" fillId="0" borderId="0" xfId="0" applyNumberFormat="1" applyFont="1" applyFill="1" applyProtection="1">
      <protection hidden="1"/>
    </xf>
    <xf numFmtId="4" fontId="5" fillId="0" borderId="0" xfId="0" applyNumberFormat="1" applyFont="1" applyProtection="1">
      <protection hidden="1"/>
    </xf>
    <xf numFmtId="14" fontId="0" fillId="0" borderId="0" xfId="0" applyNumberFormat="1" applyProtection="1">
      <protection hidden="1"/>
    </xf>
    <xf numFmtId="10" fontId="7" fillId="4" borderId="0" xfId="0" applyNumberFormat="1" applyFont="1" applyFill="1" applyProtection="1">
      <protection hidden="1"/>
    </xf>
    <xf numFmtId="2" fontId="9" fillId="0" borderId="0" xfId="0" applyNumberFormat="1" applyFont="1" applyFill="1" applyProtection="1">
      <protection hidden="1"/>
    </xf>
    <xf numFmtId="4" fontId="10" fillId="0" borderId="0" xfId="0" applyNumberFormat="1" applyFont="1" applyFill="1" applyProtection="1">
      <protection hidden="1"/>
    </xf>
    <xf numFmtId="4" fontId="0" fillId="0" borderId="0" xfId="0" applyNumberFormat="1" applyFill="1" applyProtection="1">
      <protection hidden="1"/>
    </xf>
    <xf numFmtId="0" fontId="20" fillId="0" borderId="0" xfId="0" applyFont="1" applyFill="1" applyProtection="1">
      <protection hidden="1"/>
    </xf>
    <xf numFmtId="0" fontId="21" fillId="0" borderId="0" xfId="0" applyFont="1" applyFill="1" applyProtection="1">
      <protection hidden="1"/>
    </xf>
    <xf numFmtId="0" fontId="24" fillId="0" borderId="0" xfId="0" applyFont="1" applyProtection="1">
      <protection hidden="1"/>
    </xf>
    <xf numFmtId="0" fontId="23" fillId="3" borderId="0" xfId="0" applyFont="1" applyFill="1" applyProtection="1">
      <protection hidden="1"/>
    </xf>
    <xf numFmtId="0" fontId="0" fillId="3" borderId="0" xfId="0" applyFill="1" applyProtection="1">
      <protection hidden="1"/>
    </xf>
    <xf numFmtId="0" fontId="3" fillId="0" borderId="0" xfId="0" applyFont="1" applyProtection="1">
      <protection hidden="1"/>
    </xf>
    <xf numFmtId="0" fontId="9" fillId="0" borderId="0" xfId="0" applyNumberFormat="1" applyFont="1" applyAlignment="1" applyProtection="1">
      <alignment wrapText="1"/>
      <protection hidden="1"/>
    </xf>
    <xf numFmtId="0" fontId="31" fillId="0" borderId="0" xfId="0" applyFont="1" applyFill="1" applyAlignment="1" applyProtection="1">
      <alignment wrapText="1"/>
      <protection hidden="1"/>
    </xf>
    <xf numFmtId="4" fontId="31" fillId="0" borderId="0" xfId="0" applyNumberFormat="1" applyFont="1" applyFill="1" applyProtection="1">
      <protection hidden="1"/>
    </xf>
    <xf numFmtId="4" fontId="32" fillId="0" borderId="0" xfId="0" applyNumberFormat="1" applyFont="1" applyFill="1" applyProtection="1">
      <protection hidden="1"/>
    </xf>
    <xf numFmtId="0" fontId="21" fillId="8" borderId="0" xfId="0" applyFont="1" applyFill="1" applyProtection="1">
      <protection hidden="1"/>
    </xf>
    <xf numFmtId="0" fontId="6" fillId="8" borderId="0" xfId="0" applyFont="1" applyFill="1" applyAlignment="1" applyProtection="1">
      <alignment horizontal="center"/>
      <protection hidden="1"/>
    </xf>
    <xf numFmtId="0" fontId="21" fillId="0" borderId="0" xfId="0" applyFont="1" applyAlignment="1" applyProtection="1">
      <alignment wrapText="1"/>
      <protection hidden="1"/>
    </xf>
    <xf numFmtId="0" fontId="23" fillId="0" borderId="0" xfId="0" applyFont="1" applyAlignment="1" applyProtection="1">
      <alignment wrapText="1"/>
      <protection hidden="1"/>
    </xf>
    <xf numFmtId="4" fontId="20" fillId="0" borderId="0" xfId="0" applyNumberFormat="1" applyFont="1" applyProtection="1">
      <protection hidden="1"/>
    </xf>
    <xf numFmtId="4" fontId="14" fillId="6" borderId="1" xfId="0" applyNumberFormat="1" applyFont="1" applyFill="1" applyBorder="1" applyAlignment="1" applyProtection="1">
      <alignment vertical="center"/>
      <protection locked="0"/>
    </xf>
    <xf numFmtId="10" fontId="14" fillId="6" borderId="1" xfId="0" applyNumberFormat="1" applyFont="1" applyFill="1" applyBorder="1" applyAlignment="1" applyProtection="1">
      <alignment vertical="center"/>
      <protection locked="0"/>
    </xf>
    <xf numFmtId="0" fontId="34" fillId="0" borderId="0" xfId="0" applyFont="1" applyAlignment="1" applyProtection="1">
      <alignment horizontal="center" vertical="center" wrapText="1"/>
      <protection hidden="1"/>
    </xf>
    <xf numFmtId="4" fontId="15" fillId="0" borderId="0" xfId="0" applyNumberFormat="1" applyFont="1" applyProtection="1">
      <protection hidden="1"/>
    </xf>
    <xf numFmtId="14" fontId="14" fillId="6" borderId="1" xfId="0" applyNumberFormat="1" applyFont="1" applyFill="1" applyBorder="1" applyAlignment="1" applyProtection="1">
      <alignment horizontal="center" vertical="center"/>
      <protection locked="0"/>
    </xf>
    <xf numFmtId="3" fontId="35" fillId="9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protection hidden="1"/>
    </xf>
    <xf numFmtId="0" fontId="37" fillId="0" borderId="0" xfId="0" applyFont="1" applyAlignment="1" applyProtection="1">
      <alignment horizontal="right"/>
      <protection hidden="1"/>
    </xf>
    <xf numFmtId="0" fontId="37" fillId="0" borderId="0" xfId="0" applyFont="1" applyAlignment="1" applyProtection="1">
      <alignment horizontal="right" vertical="top"/>
      <protection hidden="1"/>
    </xf>
    <xf numFmtId="0" fontId="38" fillId="0" borderId="0" xfId="0" applyFont="1" applyAlignment="1">
      <alignment horizontal="left" vertical="center" indent="5"/>
    </xf>
    <xf numFmtId="0" fontId="2" fillId="0" borderId="0" xfId="0" applyFont="1"/>
    <xf numFmtId="0" fontId="38" fillId="0" borderId="0" xfId="0" applyFont="1" applyAlignment="1">
      <alignment horizontal="left" vertical="center"/>
    </xf>
    <xf numFmtId="0" fontId="21" fillId="0" borderId="0" xfId="0" applyFont="1" applyFill="1" applyAlignment="1" applyProtection="1">
      <alignment horizontal="left" indent="1"/>
      <protection hidden="1"/>
    </xf>
    <xf numFmtId="0" fontId="40" fillId="0" borderId="0" xfId="0" applyFont="1" applyFill="1" applyProtection="1">
      <protection hidden="1"/>
    </xf>
    <xf numFmtId="0" fontId="26" fillId="2" borderId="0" xfId="0" applyFont="1" applyFill="1" applyProtection="1">
      <protection hidden="1"/>
    </xf>
    <xf numFmtId="0" fontId="9" fillId="2" borderId="0" xfId="0" applyFont="1" applyFill="1" applyProtection="1">
      <protection hidden="1"/>
    </xf>
    <xf numFmtId="0" fontId="10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4" fontId="15" fillId="0" borderId="0" xfId="0" applyNumberFormat="1" applyFont="1" applyFill="1" applyProtection="1">
      <protection hidden="1"/>
    </xf>
    <xf numFmtId="4" fontId="5" fillId="0" borderId="0" xfId="0" applyNumberFormat="1" applyFont="1" applyFill="1" applyProtection="1">
      <protection hidden="1"/>
    </xf>
    <xf numFmtId="4" fontId="42" fillId="0" borderId="0" xfId="0" applyNumberFormat="1" applyFont="1" applyFill="1" applyProtection="1">
      <protection hidden="1"/>
    </xf>
    <xf numFmtId="2" fontId="9" fillId="10" borderId="0" xfId="0" applyNumberFormat="1" applyFont="1" applyFill="1" applyProtection="1">
      <protection hidden="1"/>
    </xf>
    <xf numFmtId="3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43" fillId="0" borderId="0" xfId="0" applyFont="1" applyProtection="1">
      <protection hidden="1"/>
    </xf>
    <xf numFmtId="4" fontId="43" fillId="0" borderId="0" xfId="0" applyNumberFormat="1" applyFont="1" applyProtection="1">
      <protection hidden="1"/>
    </xf>
    <xf numFmtId="0" fontId="4" fillId="0" borderId="0" xfId="0" applyFont="1" applyFill="1" applyProtection="1">
      <protection hidden="1"/>
    </xf>
    <xf numFmtId="4" fontId="1" fillId="0" borderId="0" xfId="0" applyNumberFormat="1" applyFont="1" applyProtection="1">
      <protection hidden="1"/>
    </xf>
    <xf numFmtId="4" fontId="1" fillId="0" borderId="0" xfId="0" applyNumberFormat="1" applyFont="1" applyFill="1" applyProtection="1">
      <protection hidden="1"/>
    </xf>
    <xf numFmtId="4" fontId="9" fillId="10" borderId="0" xfId="0" applyNumberFormat="1" applyFont="1" applyFill="1" applyProtection="1">
      <protection hidden="1"/>
    </xf>
    <xf numFmtId="0" fontId="29" fillId="0" borderId="0" xfId="1" applyAlignment="1" applyProtection="1">
      <alignment horizontal="center"/>
      <protection locked="0" hidden="1"/>
    </xf>
    <xf numFmtId="0" fontId="38" fillId="0" borderId="0" xfId="0" applyFont="1" applyAlignment="1">
      <alignment horizontal="left" vertical="center" wrapText="1"/>
    </xf>
    <xf numFmtId="0" fontId="23" fillId="3" borderId="0" xfId="0" applyFont="1" applyFill="1" applyAlignment="1" applyProtection="1">
      <alignment horizontal="center" vertical="center" wrapText="1"/>
      <protection hidden="1"/>
    </xf>
    <xf numFmtId="0" fontId="23" fillId="3" borderId="0" xfId="0" applyFont="1" applyFill="1" applyAlignment="1" applyProtection="1">
      <alignment horizontal="center" vertical="center"/>
      <protection hidden="1"/>
    </xf>
    <xf numFmtId="0" fontId="36" fillId="0" borderId="0" xfId="0" applyFont="1" applyFill="1" applyAlignment="1" applyProtection="1">
      <alignment horizontal="left" wrapText="1"/>
      <protection hidden="1"/>
    </xf>
  </cellXfs>
  <cellStyles count="2">
    <cellStyle name="Hiperłącze" xfId="1" builtinId="8"/>
    <cellStyle name="Normalny" xfId="0" builtinId="0"/>
  </cellStyles>
  <dxfs count="3">
    <dxf>
      <font>
        <color theme="0"/>
      </font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FF66FF33"/>
      <color rgb="FF999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</xdr:colOff>
      <xdr:row>37</xdr:row>
      <xdr:rowOff>76200</xdr:rowOff>
    </xdr:from>
    <xdr:to>
      <xdr:col>4</xdr:col>
      <xdr:colOff>184149</xdr:colOff>
      <xdr:row>47</xdr:row>
      <xdr:rowOff>26463</xdr:rowOff>
    </xdr:to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562850"/>
          <a:ext cx="10082213" cy="17600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Q40"/>
  <sheetViews>
    <sheetView showGridLines="0" showRowColHeaders="0" tabSelected="1" zoomScale="80" zoomScaleNormal="80" workbookViewId="0">
      <selection activeCell="D21" sqref="D21"/>
    </sheetView>
  </sheetViews>
  <sheetFormatPr defaultColWidth="0" defaultRowHeight="15" x14ac:dyDescent="0.25"/>
  <cols>
    <col min="1" max="1" width="9.140625" style="2" customWidth="1"/>
    <col min="2" max="2" width="114.7109375" style="1" customWidth="1"/>
    <col min="3" max="3" width="10.85546875" style="1" customWidth="1"/>
    <col min="4" max="4" width="13.5703125" style="2" customWidth="1"/>
    <col min="5" max="5" width="14" style="2" customWidth="1"/>
    <col min="6" max="6" width="10.42578125" style="2" customWidth="1"/>
    <col min="7" max="7" width="14.140625" style="2" hidden="1" customWidth="1"/>
    <col min="8" max="13" width="10.42578125" style="2" hidden="1" customWidth="1"/>
    <col min="14" max="16384" width="9.140625" style="2" hidden="1"/>
  </cols>
  <sheetData>
    <row r="2" spans="1:17" ht="27" customHeight="1" x14ac:dyDescent="0.25">
      <c r="B2" s="68" t="s">
        <v>51</v>
      </c>
      <c r="C2" s="68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17" ht="21.75" customHeight="1" x14ac:dyDescent="0.25">
      <c r="B3" s="96" t="s">
        <v>25</v>
      </c>
      <c r="C3" s="68"/>
      <c r="H3" s="89"/>
      <c r="I3" s="89"/>
      <c r="J3" s="89"/>
      <c r="K3" s="89"/>
      <c r="L3" s="89"/>
      <c r="M3" s="89"/>
      <c r="N3" s="89"/>
      <c r="O3" s="89"/>
      <c r="P3" s="89"/>
      <c r="Q3" s="89"/>
    </row>
    <row r="4" spans="1:17" ht="8.25" customHeight="1" x14ac:dyDescent="0.25">
      <c r="B4" s="68"/>
      <c r="C4" s="68"/>
      <c r="H4" s="89"/>
      <c r="I4" s="89"/>
      <c r="J4" s="89"/>
      <c r="K4" s="89"/>
      <c r="L4" s="89"/>
      <c r="M4" s="89"/>
      <c r="N4" s="89"/>
      <c r="O4" s="89"/>
      <c r="P4" s="89"/>
      <c r="Q4" s="89"/>
    </row>
    <row r="5" spans="1:17" ht="45.75" customHeight="1" x14ac:dyDescent="0.25">
      <c r="B5" s="116" t="s">
        <v>47</v>
      </c>
      <c r="C5" s="116"/>
      <c r="D5" s="116"/>
      <c r="E5" s="116"/>
      <c r="H5" s="89"/>
      <c r="I5" s="89"/>
      <c r="J5" s="89"/>
      <c r="K5" s="89"/>
      <c r="L5" s="89"/>
      <c r="M5" s="89"/>
      <c r="N5" s="89"/>
      <c r="O5" s="89"/>
      <c r="P5" s="89"/>
      <c r="Q5" s="89"/>
    </row>
    <row r="6" spans="1:17" ht="24" customHeight="1" x14ac:dyDescent="0.25">
      <c r="B6" s="95" t="s">
        <v>35</v>
      </c>
      <c r="C6" s="69"/>
      <c r="F6" s="4"/>
      <c r="H6" s="89"/>
      <c r="I6" s="89"/>
      <c r="J6" s="89"/>
      <c r="K6" s="89"/>
      <c r="L6" s="89"/>
      <c r="M6" s="89"/>
      <c r="N6" s="89"/>
      <c r="O6" s="89"/>
      <c r="P6" s="89"/>
      <c r="Q6" s="89"/>
    </row>
    <row r="7" spans="1:17" ht="14.45" customHeight="1" x14ac:dyDescent="0.4">
      <c r="A7" s="90"/>
      <c r="B7" s="94" t="s">
        <v>37</v>
      </c>
      <c r="C7" s="92"/>
      <c r="D7" s="92"/>
      <c r="E7" s="92"/>
      <c r="F7" s="4"/>
      <c r="H7" s="93"/>
      <c r="I7" s="93"/>
      <c r="J7" s="93"/>
      <c r="K7" s="93"/>
      <c r="L7" s="89"/>
      <c r="M7" s="89"/>
      <c r="N7" s="89"/>
      <c r="O7" s="89"/>
      <c r="P7" s="89"/>
      <c r="Q7" s="89"/>
    </row>
    <row r="8" spans="1:17" ht="14.45" customHeight="1" x14ac:dyDescent="0.4">
      <c r="A8" s="90"/>
      <c r="B8" s="94" t="s">
        <v>36</v>
      </c>
      <c r="C8" s="92"/>
      <c r="D8" s="92"/>
      <c r="E8" s="92"/>
      <c r="F8" s="4"/>
      <c r="G8" s="89"/>
      <c r="H8" s="92"/>
      <c r="I8" s="92"/>
      <c r="J8" s="92"/>
      <c r="K8" s="92"/>
      <c r="L8" s="89"/>
      <c r="M8" s="89"/>
      <c r="N8" s="89"/>
      <c r="O8" s="89"/>
      <c r="P8" s="89"/>
      <c r="Q8" s="89"/>
    </row>
    <row r="9" spans="1:17" ht="27" customHeight="1" x14ac:dyDescent="0.25">
      <c r="A9" s="91"/>
      <c r="B9" s="113" t="s">
        <v>38</v>
      </c>
      <c r="C9" s="113"/>
      <c r="D9" s="113"/>
      <c r="E9" s="113"/>
      <c r="F9" s="4"/>
      <c r="G9" s="89"/>
      <c r="H9" s="92"/>
      <c r="I9" s="92"/>
      <c r="J9" s="92"/>
      <c r="K9" s="92"/>
      <c r="L9" s="89"/>
      <c r="M9" s="89"/>
      <c r="N9" s="89"/>
      <c r="O9" s="89"/>
      <c r="P9" s="89"/>
      <c r="Q9" s="89"/>
    </row>
    <row r="10" spans="1:17" ht="14.45" customHeight="1" x14ac:dyDescent="0.4">
      <c r="A10" s="90"/>
      <c r="B10" s="94" t="s">
        <v>39</v>
      </c>
      <c r="C10" s="92"/>
      <c r="D10" s="92"/>
      <c r="E10" s="92"/>
      <c r="F10" s="4"/>
      <c r="G10" s="89"/>
      <c r="H10" s="92"/>
      <c r="I10" s="92"/>
      <c r="J10" s="92"/>
      <c r="K10" s="92"/>
      <c r="L10" s="89"/>
      <c r="M10" s="89"/>
      <c r="N10" s="89"/>
      <c r="O10" s="89"/>
      <c r="P10" s="89"/>
      <c r="Q10" s="89"/>
    </row>
    <row r="11" spans="1:17" ht="14.45" customHeight="1" x14ac:dyDescent="0.4">
      <c r="A11" s="90"/>
      <c r="B11" s="94" t="s">
        <v>40</v>
      </c>
      <c r="C11" s="92"/>
      <c r="D11" s="92"/>
      <c r="E11" s="92"/>
      <c r="F11" s="4"/>
      <c r="G11" s="89"/>
      <c r="H11" s="92"/>
      <c r="I11" s="92"/>
      <c r="J11" s="92"/>
      <c r="K11" s="92"/>
      <c r="L11" s="89"/>
      <c r="M11" s="89"/>
      <c r="N11" s="89"/>
      <c r="O11" s="89"/>
      <c r="P11" s="89"/>
      <c r="Q11" s="89"/>
    </row>
    <row r="12" spans="1:17" ht="14.45" customHeight="1" x14ac:dyDescent="0.4">
      <c r="A12" s="90"/>
      <c r="B12" s="94" t="s">
        <v>41</v>
      </c>
      <c r="C12" s="92"/>
      <c r="D12" s="92"/>
      <c r="E12" s="92"/>
      <c r="F12" s="4"/>
      <c r="G12" s="89"/>
      <c r="H12" s="92"/>
      <c r="I12" s="92"/>
      <c r="J12" s="92"/>
      <c r="K12" s="92"/>
      <c r="L12" s="89"/>
      <c r="M12" s="89"/>
      <c r="N12" s="89"/>
      <c r="O12" s="89"/>
      <c r="P12" s="89"/>
      <c r="Q12" s="89"/>
    </row>
    <row r="13" spans="1:17" ht="14.45" customHeight="1" x14ac:dyDescent="0.4">
      <c r="A13" s="90"/>
      <c r="B13" s="94" t="s">
        <v>42</v>
      </c>
      <c r="C13" s="92"/>
      <c r="D13" s="92"/>
      <c r="E13" s="92"/>
      <c r="F13" s="4"/>
      <c r="G13" s="89"/>
      <c r="H13" s="92"/>
      <c r="I13" s="92"/>
      <c r="J13" s="92"/>
      <c r="K13" s="92"/>
      <c r="L13" s="89"/>
      <c r="M13" s="89"/>
      <c r="N13" s="89"/>
      <c r="O13" s="89"/>
      <c r="P13" s="89"/>
      <c r="Q13" s="89"/>
    </row>
    <row r="14" spans="1:17" ht="27" customHeight="1" x14ac:dyDescent="0.4">
      <c r="A14" s="90"/>
      <c r="B14" s="113" t="s">
        <v>43</v>
      </c>
      <c r="C14" s="113"/>
      <c r="D14" s="113"/>
      <c r="E14" s="113"/>
      <c r="F14" s="4"/>
      <c r="G14" s="89"/>
      <c r="H14" s="92"/>
      <c r="I14" s="92"/>
      <c r="J14" s="92"/>
      <c r="K14" s="92"/>
      <c r="L14" s="89"/>
      <c r="M14" s="89"/>
      <c r="N14" s="89"/>
      <c r="O14" s="89"/>
      <c r="P14" s="89"/>
      <c r="Q14" s="89"/>
    </row>
    <row r="15" spans="1:17" ht="14.25" customHeight="1" x14ac:dyDescent="0.4">
      <c r="A15" s="90"/>
      <c r="B15" s="94" t="s">
        <v>44</v>
      </c>
      <c r="C15" s="92"/>
      <c r="D15" s="92"/>
      <c r="E15" s="92"/>
      <c r="F15" s="4"/>
      <c r="G15" s="89"/>
      <c r="H15" s="92"/>
      <c r="I15" s="92"/>
      <c r="J15" s="92"/>
      <c r="K15" s="92"/>
      <c r="L15" s="89"/>
      <c r="M15" s="89"/>
      <c r="N15" s="89"/>
      <c r="O15" s="89"/>
      <c r="P15" s="89"/>
      <c r="Q15" s="89"/>
    </row>
    <row r="16" spans="1:17" s="70" customFormat="1" x14ac:dyDescent="0.25">
      <c r="D16" s="2"/>
      <c r="E16" s="2"/>
      <c r="F16" s="4"/>
      <c r="G16" s="4"/>
      <c r="H16" s="4"/>
      <c r="I16" s="2"/>
      <c r="J16" s="2"/>
      <c r="K16" s="2"/>
    </row>
    <row r="17" spans="2:11" s="70" customFormat="1" x14ac:dyDescent="0.25">
      <c r="B17" s="114" t="s">
        <v>32</v>
      </c>
      <c r="C17" s="71"/>
      <c r="D17" s="72"/>
      <c r="E17" s="72"/>
      <c r="F17" s="4"/>
      <c r="G17" s="4"/>
      <c r="H17" s="4"/>
      <c r="I17" s="2"/>
      <c r="J17" s="2"/>
      <c r="K17" s="2"/>
    </row>
    <row r="18" spans="2:11" s="70" customFormat="1" x14ac:dyDescent="0.25">
      <c r="B18" s="115"/>
      <c r="C18" s="71"/>
      <c r="D18" s="72"/>
      <c r="E18" s="72"/>
      <c r="F18" s="4"/>
      <c r="G18" s="4"/>
      <c r="H18" s="4"/>
      <c r="I18" s="2"/>
      <c r="J18" s="2"/>
      <c r="K18" s="2"/>
    </row>
    <row r="19" spans="2:11" s="70" customFormat="1" ht="41.25" customHeight="1" x14ac:dyDescent="0.25">
      <c r="D19" s="2"/>
      <c r="E19" s="85" t="s">
        <v>28</v>
      </c>
      <c r="F19" s="3"/>
      <c r="G19" s="2"/>
      <c r="H19" s="3"/>
      <c r="I19" s="2"/>
      <c r="J19" s="2"/>
      <c r="K19" s="2"/>
    </row>
    <row r="20" spans="2:11" ht="30" x14ac:dyDescent="0.25">
      <c r="B20" s="80" t="s">
        <v>34</v>
      </c>
      <c r="C20" s="80"/>
      <c r="D20" s="87">
        <v>47848</v>
      </c>
      <c r="E20" s="88">
        <f ca="1">ROUND(((_xlfn.DAYS(D20, TODAY()))/365)*12,0)</f>
        <v>127</v>
      </c>
    </row>
    <row r="21" spans="2:11" ht="24" customHeight="1" x14ac:dyDescent="0.25">
      <c r="B21" s="80" t="s">
        <v>52</v>
      </c>
      <c r="C21" s="81"/>
      <c r="D21" s="105">
        <v>6</v>
      </c>
      <c r="F21" s="4"/>
      <c r="G21" s="4"/>
      <c r="H21" s="4"/>
    </row>
    <row r="22" spans="2:11" ht="6" hidden="1" customHeight="1" x14ac:dyDescent="0.25">
      <c r="B22" s="81" t="s">
        <v>10</v>
      </c>
      <c r="C22" s="81"/>
      <c r="D22" s="5">
        <f ca="1">E20-D21</f>
        <v>121</v>
      </c>
      <c r="F22" s="4"/>
      <c r="G22" s="4"/>
      <c r="H22" s="4"/>
    </row>
    <row r="23" spans="2:11" ht="30" x14ac:dyDescent="0.25">
      <c r="B23" s="80" t="s">
        <v>45</v>
      </c>
      <c r="C23" s="80"/>
      <c r="D23" s="83">
        <v>100000</v>
      </c>
      <c r="E23" s="3"/>
      <c r="F23" s="3"/>
      <c r="H23" s="3"/>
    </row>
    <row r="24" spans="2:11" ht="32.25" customHeight="1" x14ac:dyDescent="0.25">
      <c r="B24" s="80" t="s">
        <v>46</v>
      </c>
      <c r="C24" s="80"/>
      <c r="D24" s="84">
        <v>3.2500000000000001E-2</v>
      </c>
      <c r="F24" s="3"/>
    </row>
    <row r="25" spans="2:11" x14ac:dyDescent="0.25">
      <c r="F25" s="4"/>
      <c r="G25" s="4"/>
      <c r="H25" s="4"/>
    </row>
    <row r="26" spans="2:11" x14ac:dyDescent="0.25">
      <c r="D26" s="1"/>
      <c r="F26" s="4"/>
      <c r="G26" s="4"/>
      <c r="H26" s="4"/>
    </row>
    <row r="27" spans="2:11" x14ac:dyDescent="0.25">
      <c r="E27" s="3"/>
      <c r="F27" s="3"/>
      <c r="H27" s="3"/>
    </row>
    <row r="28" spans="2:11" ht="24" customHeight="1" x14ac:dyDescent="0.25">
      <c r="B28" s="78" t="s">
        <v>24</v>
      </c>
      <c r="C28" s="78"/>
      <c r="D28" s="79" t="s">
        <v>12</v>
      </c>
      <c r="F28" s="3"/>
    </row>
    <row r="29" spans="2:11" ht="21.75" customHeight="1" x14ac:dyDescent="0.25">
      <c r="B29" s="1" t="s">
        <v>29</v>
      </c>
      <c r="D29" s="8">
        <f ca="1">'Harmonogramy spłat'!H6</f>
        <v>931.62128668703269</v>
      </c>
      <c r="F29" s="4"/>
      <c r="G29" s="4"/>
      <c r="H29" s="4"/>
    </row>
    <row r="30" spans="2:11" ht="21.75" customHeight="1" x14ac:dyDescent="0.25">
      <c r="B30" s="1" t="s">
        <v>30</v>
      </c>
      <c r="D30" s="82">
        <f ca="1">IF(AND(D21&gt;0,D21&lt;=6),VLOOKUP(D21+1,'Harmonogramy spłat'!N4:Q384,4,0),"")</f>
        <v>970.35463541387821</v>
      </c>
      <c r="E30" s="3"/>
      <c r="F30" s="3"/>
      <c r="H30" s="3"/>
    </row>
    <row r="31" spans="2:11" ht="10.5" customHeight="1" x14ac:dyDescent="0.25">
      <c r="F31" s="3"/>
    </row>
    <row r="32" spans="2:11" ht="5.25" customHeight="1" x14ac:dyDescent="0.25">
      <c r="F32" s="8"/>
    </row>
    <row r="33" spans="2:14" ht="5.25" customHeight="1" x14ac:dyDescent="0.25"/>
    <row r="34" spans="2:14" ht="21" customHeight="1" x14ac:dyDescent="0.25">
      <c r="B34" s="10" t="s">
        <v>33</v>
      </c>
      <c r="C34" s="10"/>
    </row>
    <row r="36" spans="2:14" x14ac:dyDescent="0.25">
      <c r="B36" s="1" t="s">
        <v>27</v>
      </c>
    </row>
    <row r="37" spans="2:14" x14ac:dyDescent="0.25">
      <c r="B37" s="1" t="s">
        <v>31</v>
      </c>
    </row>
    <row r="38" spans="2:14" x14ac:dyDescent="0.25">
      <c r="E38" s="8"/>
      <c r="F38" s="8"/>
      <c r="H38" s="8"/>
      <c r="L38" s="8"/>
      <c r="M38" s="9"/>
      <c r="N38" s="9"/>
    </row>
    <row r="39" spans="2:14" x14ac:dyDescent="0.25">
      <c r="M39" s="7"/>
      <c r="N39" s="7"/>
    </row>
    <row r="40" spans="2:14" x14ac:dyDescent="0.25">
      <c r="E40" s="8"/>
      <c r="F40" s="8"/>
      <c r="H40" s="8"/>
      <c r="L40" s="8"/>
      <c r="M40" s="9"/>
      <c r="N40" s="9"/>
    </row>
  </sheetData>
  <sheetProtection password="F1E1" sheet="1" selectLockedCells="1"/>
  <mergeCells count="4">
    <mergeCell ref="B14:E14"/>
    <mergeCell ref="B17:B18"/>
    <mergeCell ref="B9:E9"/>
    <mergeCell ref="B5:E5"/>
  </mergeCells>
  <dataValidations count="1">
    <dataValidation type="whole" showInputMessage="1" showErrorMessage="1" error="dostępne okresy : 1 do 6" sqref="D21">
      <formula1>1</formula1>
      <formula2>6</formula2>
    </dataValidation>
  </dataValidations>
  <hyperlinks>
    <hyperlink ref="B34" location="'Harmonogramy spłat'!D1" display="więcej szczegółów w ark. Harmonogramy spłat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AE466"/>
  <sheetViews>
    <sheetView showGridLines="0" showRowColHeaders="0" topLeftCell="C1" zoomScale="90" zoomScaleNormal="90" workbookViewId="0">
      <selection activeCell="D1" sqref="D1"/>
    </sheetView>
  </sheetViews>
  <sheetFormatPr defaultColWidth="0" defaultRowHeight="15" x14ac:dyDescent="0.25"/>
  <cols>
    <col min="1" max="1" width="18.140625" style="2" hidden="1" customWidth="1"/>
    <col min="2" max="2" width="17.140625" style="2" hidden="1" customWidth="1"/>
    <col min="3" max="3" width="7" style="2" customWidth="1"/>
    <col min="4" max="4" width="11.5703125" style="2" customWidth="1"/>
    <col min="5" max="5" width="10.140625" style="2" customWidth="1"/>
    <col min="6" max="6" width="13.7109375" style="11" customWidth="1"/>
    <col min="7" max="7" width="12.5703125" style="11" customWidth="1"/>
    <col min="8" max="8" width="13.28515625" style="12" customWidth="1"/>
    <col min="9" max="9" width="14.7109375" style="11" customWidth="1"/>
    <col min="10" max="10" width="9.140625" style="2" customWidth="1"/>
    <col min="11" max="11" width="8.5703125" style="106" customWidth="1"/>
    <col min="12" max="12" width="7" style="2" customWidth="1"/>
    <col min="13" max="13" width="12.42578125" style="13" hidden="1" customWidth="1"/>
    <col min="14" max="14" width="8.85546875" style="30" customWidth="1"/>
    <col min="15" max="15" width="15.5703125" style="31" customWidth="1"/>
    <col min="16" max="16" width="11.42578125" style="31" customWidth="1"/>
    <col min="17" max="17" width="12.5703125" style="8" customWidth="1"/>
    <col min="18" max="18" width="15.5703125" style="31" customWidth="1"/>
    <col min="19" max="19" width="12.5703125" style="13" hidden="1" customWidth="1"/>
    <col min="20" max="20" width="12.28515625" style="15" hidden="1" customWidth="1"/>
    <col min="21" max="21" width="5" style="16" hidden="1" customWidth="1"/>
    <col min="22" max="22" width="12.28515625" style="2" hidden="1" customWidth="1"/>
    <col min="23" max="23" width="11" style="2" hidden="1" customWidth="1"/>
    <col min="24" max="24" width="12.7109375" style="2" hidden="1" customWidth="1"/>
    <col min="25" max="25" width="11" style="17" hidden="1" customWidth="1"/>
    <col min="26" max="26" width="9.140625" style="17" hidden="1" customWidth="1"/>
    <col min="27" max="27" width="11.85546875" style="18" hidden="1" customWidth="1"/>
    <col min="28" max="28" width="9.140625" style="106" hidden="1" customWidth="1"/>
    <col min="29" max="30" width="9.140625" style="2" hidden="1" customWidth="1"/>
    <col min="31" max="31" width="9.140625" style="2" customWidth="1"/>
    <col min="32" max="44" width="9.140625" style="2" hidden="1" customWidth="1"/>
    <col min="45" max="16384" width="9.140625" style="2" hidden="1"/>
  </cols>
  <sheetData>
    <row r="1" spans="1:28" ht="26.25" customHeight="1" x14ac:dyDescent="0.25">
      <c r="A1" s="97"/>
      <c r="B1" s="97" t="s">
        <v>48</v>
      </c>
      <c r="D1" s="112" t="s">
        <v>23</v>
      </c>
      <c r="M1" s="97" t="s">
        <v>48</v>
      </c>
      <c r="N1" s="75"/>
      <c r="O1" s="76"/>
      <c r="P1" s="76"/>
      <c r="Q1" s="77"/>
      <c r="R1" s="14"/>
      <c r="S1" s="97" t="s">
        <v>49</v>
      </c>
      <c r="T1" s="98"/>
      <c r="U1" s="99"/>
      <c r="V1" s="100"/>
    </row>
    <row r="2" spans="1:28" ht="24" customHeight="1" x14ac:dyDescent="0.25">
      <c r="A2" s="19"/>
      <c r="B2" s="20" t="s">
        <v>11</v>
      </c>
      <c r="E2" s="21" t="s">
        <v>26</v>
      </c>
      <c r="F2" s="22"/>
      <c r="G2" s="22"/>
      <c r="H2" s="23"/>
      <c r="I2" s="22"/>
      <c r="L2" s="24" t="str">
        <f>"Symulacja - Po wprowadzeniu przerwy w spłacie na okres  " &amp; B10 &amp; "  miesięcy"</f>
        <v>Symulacja - Po wprowadzeniu przerwy w spłacie na okres  6  miesięcy</v>
      </c>
      <c r="M2" s="25"/>
      <c r="N2" s="26"/>
      <c r="O2" s="26"/>
      <c r="P2" s="26"/>
      <c r="Q2" s="26"/>
      <c r="R2" s="26"/>
      <c r="S2" s="27"/>
      <c r="T2" s="28" t="s">
        <v>18</v>
      </c>
      <c r="U2" s="28" t="s">
        <v>18</v>
      </c>
      <c r="V2" s="28" t="s">
        <v>18</v>
      </c>
      <c r="W2" s="28" t="s">
        <v>18</v>
      </c>
      <c r="X2" s="29">
        <f ca="1">X3-R5</f>
        <v>-2243.7617510635173</v>
      </c>
      <c r="Y2" s="28" t="s">
        <v>18</v>
      </c>
      <c r="Z2" s="28" t="s">
        <v>18</v>
      </c>
      <c r="AA2" s="28" t="s">
        <v>18</v>
      </c>
    </row>
    <row r="3" spans="1:28" ht="22.5" customHeight="1" x14ac:dyDescent="0.25">
      <c r="E3" s="73" t="s">
        <v>21</v>
      </c>
      <c r="F3" s="12">
        <f ca="1">SUM(F6:F385)</f>
        <v>100000.00000000003</v>
      </c>
      <c r="G3" s="12">
        <f ca="1">SUM(G6:G385)</f>
        <v>18315.903409253104</v>
      </c>
      <c r="H3" s="12">
        <f ca="1">SUM(H6:H385)</f>
        <v>118315.90340925325</v>
      </c>
      <c r="J3" s="107"/>
      <c r="K3" s="107"/>
      <c r="L3" s="107"/>
      <c r="N3" s="73" t="s">
        <v>21</v>
      </c>
      <c r="O3" s="8">
        <f ca="1">SUM(O6:O385)</f>
        <v>100000.00000000003</v>
      </c>
      <c r="P3" s="8">
        <f ca="1">SUM(P6:P385)</f>
        <v>19656.672636142855</v>
      </c>
      <c r="Q3" s="8">
        <f ca="1">SUM(Q6:Q385)</f>
        <v>119656.67263614311</v>
      </c>
      <c r="R3" s="86"/>
      <c r="S3" s="32">
        <f ca="1">SUM(S6:S385)</f>
        <v>1340.7692268896631</v>
      </c>
      <c r="T3" s="33"/>
      <c r="U3" s="34"/>
      <c r="X3" s="35">
        <f ca="1">SUM(X6:X385)</f>
        <v>97756.238248936483</v>
      </c>
    </row>
    <row r="4" spans="1:28" ht="29.25" customHeight="1" x14ac:dyDescent="0.25">
      <c r="E4" s="36" t="s">
        <v>13</v>
      </c>
      <c r="F4" s="37" t="s">
        <v>14</v>
      </c>
      <c r="G4" s="37" t="s">
        <v>15</v>
      </c>
      <c r="H4" s="37" t="s">
        <v>16</v>
      </c>
      <c r="I4" s="11" t="s">
        <v>4</v>
      </c>
      <c r="J4" s="107"/>
      <c r="K4" s="107"/>
      <c r="L4" s="107"/>
      <c r="M4" s="38" t="s">
        <v>20</v>
      </c>
      <c r="N4" s="6" t="s">
        <v>13</v>
      </c>
      <c r="O4" s="39" t="s">
        <v>14</v>
      </c>
      <c r="P4" s="39" t="s">
        <v>15</v>
      </c>
      <c r="Q4" s="39" t="s">
        <v>16</v>
      </c>
      <c r="R4" s="31" t="s">
        <v>4</v>
      </c>
      <c r="S4" s="40" t="s">
        <v>19</v>
      </c>
      <c r="T4" s="74" t="s">
        <v>22</v>
      </c>
      <c r="V4" s="42" t="s">
        <v>5</v>
      </c>
      <c r="W4" s="43" t="s">
        <v>6</v>
      </c>
      <c r="X4" s="43" t="s">
        <v>7</v>
      </c>
      <c r="Y4" s="44" t="s">
        <v>8</v>
      </c>
      <c r="Z4" s="44" t="s">
        <v>9</v>
      </c>
      <c r="AA4" s="45" t="s">
        <v>17</v>
      </c>
    </row>
    <row r="5" spans="1:28" x14ac:dyDescent="0.25">
      <c r="I5" s="12">
        <f>B12</f>
        <v>100000</v>
      </c>
      <c r="J5" s="107"/>
      <c r="K5" s="107"/>
      <c r="L5" s="107"/>
      <c r="M5" s="111">
        <f ca="1">INDIRECT("m"&amp;$B$10+5,TRUE)</f>
        <v>1624.9999999999998</v>
      </c>
      <c r="O5" s="109"/>
      <c r="P5" s="109"/>
      <c r="R5" s="8">
        <f>I5</f>
        <v>100000</v>
      </c>
      <c r="S5" s="27"/>
      <c r="T5" s="104">
        <f ca="1">SUMIF(N6:N385,"&lt;="&amp;B10,T6:T385)</f>
        <v>1624.9999999999998</v>
      </c>
      <c r="U5" s="46"/>
      <c r="W5" s="35">
        <f>I5</f>
        <v>100000</v>
      </c>
    </row>
    <row r="6" spans="1:28" x14ac:dyDescent="0.25">
      <c r="E6" s="47">
        <v>1</v>
      </c>
      <c r="F6" s="48">
        <f ca="1">IF(E6&lt;=$B$9,H6-G6,"")</f>
        <v>660.78795335369932</v>
      </c>
      <c r="G6" s="48">
        <f ca="1">IF(E6&lt;=$B$9,$B$13/360*30*I5,"")</f>
        <v>270.83333333333331</v>
      </c>
      <c r="H6" s="49">
        <f t="shared" ref="H6:H69" ca="1" si="0">IF(E6&lt;=$B$9,-PMT($B$13/12,$B$9,$I$5,0),"")</f>
        <v>931.62128668703269</v>
      </c>
      <c r="I6" s="48">
        <f ca="1">IF(E6&lt;=$B$9,I5-F6,"")</f>
        <v>99339.212046646295</v>
      </c>
      <c r="J6" s="107"/>
      <c r="K6" s="107"/>
      <c r="L6" s="107"/>
      <c r="M6" s="103">
        <f ca="1">IF(N6&lt;=$B$9,IF(N6&lt;$B$10,0,IF(N6=$B$10,SUM($T$6:T6),IF(N6=$B$10+1,IF((Q6-T6)&lt;=$M$5,(Q6-T6),$M$5)))),"")</f>
        <v>0</v>
      </c>
      <c r="N6" s="108">
        <v>1</v>
      </c>
      <c r="O6" s="110" t="str">
        <f>IF(N6&lt;=$B$10,"",IF(N6&lt;=$B$9,Q6-P6,""))</f>
        <v/>
      </c>
      <c r="P6" s="110" t="str">
        <f t="shared" ref="P6:P8" si="1">IF(N6&lt;=$B$10,"",IF(N6&lt;=$B$9,$B$13/360*30*R5+M6,""))</f>
        <v/>
      </c>
      <c r="Q6" s="61" t="str">
        <f t="shared" ref="Q6:Q69" si="2">IF(N6&lt;=$B$10,"",IF(N6&lt;=$B$9,(-PMT($B$13/12,$B$11,$R$5,0)+IF(N6=$B$9,W6,0)),""))</f>
        <v/>
      </c>
      <c r="R6" s="31">
        <f>IF(N6&lt;=$B$10,R5,IF(N6&lt;=$B$9,R5-O6,""))</f>
        <v>100000</v>
      </c>
      <c r="S6" s="27">
        <f ca="1">IF(N6&lt;=$B$9, SUM(Q6,-H6),"")</f>
        <v>-931.62128668703269</v>
      </c>
      <c r="T6" s="50">
        <f ca="1">IF(N6&lt;=$B$9,$B$13/360*30*R5,"")</f>
        <v>270.83333333333331</v>
      </c>
      <c r="U6" s="46"/>
      <c r="W6" s="51">
        <f ca="1">IF(N6&lt;=$B$9,W5-X6,"")</f>
        <v>100000</v>
      </c>
      <c r="X6" s="8">
        <f ca="1">IF(N6&lt;=$B$9,Y6-Z6,"")</f>
        <v>0</v>
      </c>
      <c r="Y6" s="58">
        <f t="shared" ref="Y6:Y69" si="3">IF(N6&lt;=$B$10,0,IF(N6&lt;=$B$9,-PMT($B$13/12,$B$11,$R$5,0),""))</f>
        <v>0</v>
      </c>
      <c r="Z6" s="59">
        <f>IF(N6&lt;=$B$10,0,IF(N6&lt;=$B$9,$B$13/360*30*W5+AA6,""))</f>
        <v>0</v>
      </c>
      <c r="AA6" s="101">
        <f ca="1">IF(N6&lt;=$B$9,IF(N6&lt;$B$10,0,IF(N6=$B$10,SUM($T$6:T6),IF(N6=$B$10+1,IF((Y6-T6)&lt;=$T$5,(Y6-T6),$T$5),IF((Y6-T6)&lt;=$T$5-SUMIF($N5:N$6,"&gt;"&amp;$B$10,$M5:M$6),(Y6-T6),($T$5-SUMIF($N5:N$6,"&gt;"&amp;$B$10,$M5:M$6)))))),"")</f>
        <v>0</v>
      </c>
      <c r="AB6" s="107"/>
    </row>
    <row r="7" spans="1:28" x14ac:dyDescent="0.25">
      <c r="E7" s="47">
        <f ca="1">IFERROR(IF((E6+1)&lt;=$B$9,(E6+1),""),"")</f>
        <v>2</v>
      </c>
      <c r="F7" s="48">
        <f t="shared" ref="F7:F70" ca="1" si="4">IF(E7&lt;=$B$9,H7-G7,"")</f>
        <v>662.57758739403232</v>
      </c>
      <c r="G7" s="48">
        <f t="shared" ref="G7:G70" ca="1" si="5">IF(E7&lt;=$B$9,$B$13/360*30*I6,"")</f>
        <v>269.04369929300037</v>
      </c>
      <c r="H7" s="49">
        <f t="shared" ca="1" si="0"/>
        <v>931.62128668703269</v>
      </c>
      <c r="I7" s="48">
        <f t="shared" ref="I7:I70" ca="1" si="6">IF(E7&lt;=$B$9,I6-F7,"")</f>
        <v>98676.634459252266</v>
      </c>
      <c r="J7" s="107"/>
      <c r="K7" s="107"/>
      <c r="L7" s="107"/>
      <c r="M7" s="103">
        <f ca="1">IF(N7&lt;=$B$9,IF(N7&lt;$B$10,0,IF(N7=$B$10,SUM($T$6:T7),IF(N7=$B$10+1,IF((Q7-T7)&lt;=$M$5,(Q7-T7),$M$5),IF((Q7-T7)&lt;=$M$5-SUMIF($N$6:N6,"&gt;"&amp;$B$10,$M$6:M6),(Q7-T7),($M$5-SUMIF($N$6:N6,"&gt;"&amp;$B$10,$M$6:M6)))))),"")</f>
        <v>0</v>
      </c>
      <c r="N7" s="108">
        <f ca="1">IFERROR(IF((N6+1)&lt;=$B$9,(N6+1),""),"")</f>
        <v>2</v>
      </c>
      <c r="O7" s="110" t="str">
        <f t="shared" ref="O7:O70" ca="1" si="7">IF(N7&lt;=$B$10,"",IF(N7&lt;=$B$9,Q7-P7,""))</f>
        <v/>
      </c>
      <c r="P7" s="110" t="str">
        <f ca="1">IF(N7&lt;=$B$10,"",IF(N7&lt;=$B$9,$B$13/360*30*R6+M7,""))</f>
        <v/>
      </c>
      <c r="Q7" s="61" t="str">
        <f t="shared" ca="1" si="2"/>
        <v/>
      </c>
      <c r="R7" s="31">
        <f t="shared" ref="R7:R70" ca="1" si="8">IF(N7&lt;=$B$10,R6,IF(N7&lt;=$B$9,R6-O7,""))</f>
        <v>100000</v>
      </c>
      <c r="S7" s="27">
        <f t="shared" ref="S7" ca="1" si="9">IF(N7&lt;=$B$9, SUM(Q7,-H7),"")</f>
        <v>-931.62128668703269</v>
      </c>
      <c r="T7" s="50">
        <f ca="1">IF(N7&lt;=$B$9,$B$13/360*30*R6,"")</f>
        <v>270.83333333333331</v>
      </c>
      <c r="U7" s="46"/>
      <c r="W7" s="51">
        <f ca="1">IF(N7&lt;=$B$9,W6-X7,"")</f>
        <v>100000</v>
      </c>
      <c r="X7" s="8">
        <f t="shared" ref="X7:X70" ca="1" si="10">IF(N7&lt;=$B$9,Y7-Z7,"")</f>
        <v>0</v>
      </c>
      <c r="Y7" s="58">
        <f t="shared" ca="1" si="3"/>
        <v>0</v>
      </c>
      <c r="Z7" s="59">
        <f t="shared" ref="Z7:Z70" ca="1" si="11">IF(N7&lt;=$B$10,0,IF(N7&lt;=$B$9,$B$13/360*30*W6+AA7,""))</f>
        <v>0</v>
      </c>
      <c r="AA7" s="101">
        <f ca="1">IF(N7&lt;=$B$9,IF(N7&lt;$B$10,0,IF(N7=$B$10,SUM($T$6:T7),IF(N7=$B$10+1,IF((Y7-T7)&lt;=$T$5,(Y7-T7),$T$5),IF((Y7-T7)&lt;=$T$5-SUMIF($N6:N$6,"&gt;"&amp;$B$10,$M6:M$6),(Y7-T7),($T$5-SUMIF($N6:N$6,"&gt;"&amp;$B$10,$M6:M$6)))))),"")</f>
        <v>0</v>
      </c>
      <c r="AB7" s="107"/>
    </row>
    <row r="8" spans="1:28" x14ac:dyDescent="0.25">
      <c r="B8" s="53"/>
      <c r="C8" s="54"/>
      <c r="E8" s="47">
        <f t="shared" ref="E8:E71" ca="1" si="12">IFERROR(IF((E7+1)&lt;=$B$9,(E7+1),""),"")</f>
        <v>3</v>
      </c>
      <c r="F8" s="48">
        <f t="shared" ca="1" si="4"/>
        <v>664.37206835989116</v>
      </c>
      <c r="G8" s="48">
        <f t="shared" ca="1" si="5"/>
        <v>267.24921832714153</v>
      </c>
      <c r="H8" s="49">
        <f t="shared" ca="1" si="0"/>
        <v>931.62128668703269</v>
      </c>
      <c r="I8" s="48">
        <f t="shared" ca="1" si="6"/>
        <v>98012.262390892371</v>
      </c>
      <c r="J8" s="107"/>
      <c r="K8" s="107"/>
      <c r="L8" s="107"/>
      <c r="M8" s="103">
        <f ca="1">IF(N8&lt;=$B$9,IF(N8&lt;$B$10,0,IF(N8=$B$10,SUM($T$6:T8),IF(N8=$B$10+1,IF((Q8-T8)&lt;=$M$5,(Q8-T8),$M$5),IF((Q8-T8)&lt;=$M$5-SUMIF($N$6:N7,"&gt;"&amp;$B$10,$M$6:M7),(Q8-T8),($M$5-SUMIF($N$6:N7,"&gt;"&amp;$B$10,$M$6:M7)))))),"")</f>
        <v>0</v>
      </c>
      <c r="N8" s="108">
        <f t="shared" ref="N8:N71" ca="1" si="13">IFERROR(IF((N7+1)&lt;=$B$9,(N7+1),""),"")</f>
        <v>3</v>
      </c>
      <c r="O8" s="110" t="str">
        <f t="shared" ca="1" si="7"/>
        <v/>
      </c>
      <c r="P8" s="110" t="str">
        <f t="shared" ca="1" si="1"/>
        <v/>
      </c>
      <c r="Q8" s="61" t="str">
        <f t="shared" ca="1" si="2"/>
        <v/>
      </c>
      <c r="R8" s="31">
        <f t="shared" ca="1" si="8"/>
        <v>100000</v>
      </c>
      <c r="S8" s="27">
        <f ca="1">IF(N8&lt;=$B$9, SUM(Q8,-H8),"")</f>
        <v>-931.62128668703269</v>
      </c>
      <c r="T8" s="50">
        <f ca="1">IF(N8&lt;=$B$9,$B$13/360*30*R7,"")</f>
        <v>270.83333333333331</v>
      </c>
      <c r="U8" s="46"/>
      <c r="W8" s="51">
        <f ca="1">IF(N8&lt;=$B$9,W7-X8,"")</f>
        <v>100000</v>
      </c>
      <c r="X8" s="8">
        <f t="shared" ca="1" si="10"/>
        <v>0</v>
      </c>
      <c r="Y8" s="58">
        <f t="shared" ca="1" si="3"/>
        <v>0</v>
      </c>
      <c r="Z8" s="59">
        <f t="shared" ca="1" si="11"/>
        <v>0</v>
      </c>
      <c r="AA8" s="101">
        <f ca="1">IF(N8&lt;=$B$9,IF(N8&lt;$B$10,0,IF(N8=$B$10,SUM($T$6:T8),IF(N8=$B$10+1,IF((Y8-T8)&lt;=$T$5,(Y8-T8),$T$5),IF((Y8-T8)&lt;=$T$5-SUMIF($N$6:N7,"&gt;"&amp;$B$10,$M$6:M7),(Y8-T8),($T$5-SUMIF($N$6:N7,"&gt;"&amp;$B$10,$M$6:M7)))))),"")</f>
        <v>0</v>
      </c>
      <c r="AB8" s="107"/>
    </row>
    <row r="9" spans="1:28" s="57" customFormat="1" x14ac:dyDescent="0.25">
      <c r="A9" s="52" t="s">
        <v>2</v>
      </c>
      <c r="B9" s="55">
        <f ca="1">Symulacja!E20</f>
        <v>127</v>
      </c>
      <c r="C9" s="54"/>
      <c r="D9" s="2"/>
      <c r="E9" s="56">
        <f t="shared" ca="1" si="12"/>
        <v>4</v>
      </c>
      <c r="F9" s="49">
        <f t="shared" ca="1" si="4"/>
        <v>666.17140937836587</v>
      </c>
      <c r="G9" s="49">
        <f t="shared" ca="1" si="5"/>
        <v>265.44987730866683</v>
      </c>
      <c r="H9" s="49">
        <f t="shared" ca="1" si="0"/>
        <v>931.62128668703269</v>
      </c>
      <c r="I9" s="49">
        <f t="shared" ca="1" si="6"/>
        <v>97346.090981514004</v>
      </c>
      <c r="J9" s="107"/>
      <c r="K9" s="107"/>
      <c r="L9" s="107"/>
      <c r="M9" s="103">
        <f ca="1">IF(N9&lt;=$B$9,IF(N9&lt;$B$10,0,IF(N9=$B$10,SUM($T$6:T9),IF(N9=$B$10+1,IF((Q9-T9)&lt;=$M$5,(Q9-T9),$M$5),IF((Q9-T9)&lt;=$M$5-SUMIF($N$6:N8,"&gt;"&amp;$B$10,$M$6:M8),(Q9-T9),($M$5-SUMIF($N$6:N8,"&gt;"&amp;$B$10,$M$6:M8)))))),"")</f>
        <v>0</v>
      </c>
      <c r="N9" s="108">
        <f ca="1">IFERROR(IF((N8+1)&lt;=$B$9,(N8+1),""),"")</f>
        <v>4</v>
      </c>
      <c r="O9" s="110" t="str">
        <f ca="1">IF(N9&lt;=$B$10,"",IF(N9&lt;=$B$9,Q9-P9,""))</f>
        <v/>
      </c>
      <c r="P9" s="110" t="str">
        <f ca="1">IF(N9&lt;=$B$10,"",IF(N9&lt;=$B$9,$B$13/360*30*R8+M9,""))</f>
        <v/>
      </c>
      <c r="Q9" s="61" t="str">
        <f t="shared" ca="1" si="2"/>
        <v/>
      </c>
      <c r="R9" s="31">
        <f t="shared" ca="1" si="8"/>
        <v>100000</v>
      </c>
      <c r="S9" s="27">
        <f ca="1">IF(N9&lt;=$B$9, SUM(Q9,-H9),"")</f>
        <v>-931.62128668703269</v>
      </c>
      <c r="T9" s="50">
        <f t="shared" ref="T9:T10" ca="1" si="14">IF(N9&lt;=$B$9,$B$13/360*30*R8,"")</f>
        <v>270.83333333333331</v>
      </c>
      <c r="U9" s="34"/>
      <c r="W9" s="51">
        <f ca="1">IF(N9&lt;=$B$9,W8-X9,"")</f>
        <v>100000</v>
      </c>
      <c r="X9" s="8">
        <f ca="1">IF(N9&lt;=$B$9,Y9-Z9,"")</f>
        <v>0</v>
      </c>
      <c r="Y9" s="58">
        <f t="shared" ca="1" si="3"/>
        <v>0</v>
      </c>
      <c r="Z9" s="59">
        <f ca="1">IF(N9&lt;=$B$10,0,IF(N9&lt;=$B$9,$B$13/360*30*W8+AA9,""))</f>
        <v>0</v>
      </c>
      <c r="AA9" s="101">
        <f ca="1">IF(N9&lt;=$B$9,IF(N9&lt;$B$10,0,IF(N9=$B$10,SUM($T$6:T9),IF(N9=$B$10+1,IF((Y9-T9)&lt;=$T$5,(Y9-T9),$T$5),IF((Y9-T9)&lt;=$T$5-SUMIF($N$6:N8,"&gt;"&amp;$B$10,$M$6:M8),(Y9-T9),($T$5-SUMIF($N$6:N8,"&gt;"&amp;$B$10,$M$6:M8)))))),"")</f>
        <v>0</v>
      </c>
      <c r="AB9" s="107"/>
    </row>
    <row r="10" spans="1:28" x14ac:dyDescent="0.25">
      <c r="A10" s="2" t="s">
        <v>50</v>
      </c>
      <c r="B10" s="60">
        <f>Symulacja!D21-C10</f>
        <v>6</v>
      </c>
      <c r="C10" s="54"/>
      <c r="E10" s="47">
        <f t="shared" ca="1" si="12"/>
        <v>5</v>
      </c>
      <c r="F10" s="48">
        <f t="shared" ca="1" si="4"/>
        <v>667.97562361209884</v>
      </c>
      <c r="G10" s="48">
        <f t="shared" ca="1" si="5"/>
        <v>263.64566307493379</v>
      </c>
      <c r="H10" s="49">
        <f t="shared" ca="1" si="0"/>
        <v>931.62128668703269</v>
      </c>
      <c r="I10" s="48">
        <f ca="1">IF(E10&lt;=$B$9,I9-F10,"")</f>
        <v>96678.115357901901</v>
      </c>
      <c r="J10" s="107"/>
      <c r="K10" s="107"/>
      <c r="L10" s="107"/>
      <c r="M10" s="103">
        <f ca="1">IF(N10&lt;=$B$9,IF(N10&lt;$B$10,0,IF(N10=$B$10,SUM($T$6:T10),IF(N10=$B$10+1,IF((Q10-T10)&lt;=$M$5,(Q10-T10),$M$5),IF((Q10-T10)&lt;=$M$5-SUMIF($N$6:N9,"&gt;"&amp;$B$10,$M$6:M9),(Q10-T10),($M$5-SUMIF($N$6:N9,"&gt;"&amp;$B$10,$M$6:M9)))))),"")</f>
        <v>0</v>
      </c>
      <c r="N10" s="108">
        <f t="shared" ca="1" si="13"/>
        <v>5</v>
      </c>
      <c r="O10" s="110" t="str">
        <f t="shared" ca="1" si="7"/>
        <v/>
      </c>
      <c r="P10" s="110" t="str">
        <f ca="1">IF(N10&lt;=$B$10,"",IF(N10&lt;=$B$9,$B$13/360*30*R9+M10,""))</f>
        <v/>
      </c>
      <c r="Q10" s="61" t="str">
        <f t="shared" ca="1" si="2"/>
        <v/>
      </c>
      <c r="R10" s="31">
        <f t="shared" ca="1" si="8"/>
        <v>100000</v>
      </c>
      <c r="S10" s="27">
        <f t="shared" ref="S10:S73" ca="1" si="15">IF(N10&lt;=$B$9, SUM(Q10,-H10),"")</f>
        <v>-931.62128668703269</v>
      </c>
      <c r="T10" s="50">
        <f t="shared" ca="1" si="14"/>
        <v>270.83333333333331</v>
      </c>
      <c r="U10" s="46"/>
      <c r="W10" s="51">
        <f t="shared" ref="W10:W73" ca="1" si="16">IF(N10&lt;=$B$9,W9-X10,"")</f>
        <v>100000</v>
      </c>
      <c r="X10" s="8">
        <f t="shared" ca="1" si="10"/>
        <v>0</v>
      </c>
      <c r="Y10" s="58">
        <f t="shared" ca="1" si="3"/>
        <v>0</v>
      </c>
      <c r="Z10" s="59">
        <f t="shared" ca="1" si="11"/>
        <v>0</v>
      </c>
      <c r="AA10" s="101">
        <f ca="1">IF(N10&lt;=$B$9,IF(N10&lt;$B$10,0,IF(N10=$B$10,SUM($T$6:T10),IF(N10=$B$10+1,IF((Y10-T10)&lt;=$T$5,(Y10-T10),$T$5),IF((Y10-T10)&lt;=$T$5-SUMIF($N$6:N9,"&gt;"&amp;$B$10,$M$6:M9),(Y10-T10),($T$5-SUMIF($N$6:N9,"&gt;"&amp;$B$10,$M$6:M9)))))),"")</f>
        <v>0</v>
      </c>
      <c r="AB10" s="107"/>
    </row>
    <row r="11" spans="1:28" x14ac:dyDescent="0.25">
      <c r="A11" s="2" t="s">
        <v>3</v>
      </c>
      <c r="B11" s="60">
        <f ca="1">Symulacja!D22</f>
        <v>121</v>
      </c>
      <c r="C11" s="54"/>
      <c r="E11" s="47">
        <f t="shared" ca="1" si="12"/>
        <v>6</v>
      </c>
      <c r="F11" s="48">
        <f t="shared" ca="1" si="4"/>
        <v>669.78472425938162</v>
      </c>
      <c r="G11" s="48">
        <f t="shared" ca="1" si="5"/>
        <v>261.83656242765102</v>
      </c>
      <c r="H11" s="49">
        <f t="shared" ca="1" si="0"/>
        <v>931.62128668703269</v>
      </c>
      <c r="I11" s="48">
        <f t="shared" ca="1" si="6"/>
        <v>96008.330633642516</v>
      </c>
      <c r="J11" s="107"/>
      <c r="K11" s="107"/>
      <c r="L11" s="107"/>
      <c r="M11" s="103">
        <f ca="1">IF(N11&lt;=$B$9,IF(N11&lt;$B$10,0,IF(N11=$B$10,SUM($T$6:T11),IF(N11=$B$10+1,IF((Q11-T11)&lt;=$M$5,(Q11-T11),$M$5),IF((Q11-T11)&lt;=$M$5-SUMIF($N$6:N10,"&gt;"&amp;$B$10,$M$6:M10),(Q11-T11),($M$5-SUMIF($N$6:N10,"&gt;"&amp;$B$10,$M$6:M10)))))),"")</f>
        <v>1624.9999999999998</v>
      </c>
      <c r="N11" s="108">
        <f t="shared" ca="1" si="13"/>
        <v>6</v>
      </c>
      <c r="O11" s="110" t="str">
        <f t="shared" ca="1" si="7"/>
        <v/>
      </c>
      <c r="P11" s="110" t="str">
        <f t="shared" ref="P11:P74" ca="1" si="17">IF(N11&lt;=$B$10,"",IF(N11&lt;=$B$9,$B$13/360*30*R10+M11,""))</f>
        <v/>
      </c>
      <c r="Q11" s="61" t="str">
        <f t="shared" ca="1" si="2"/>
        <v/>
      </c>
      <c r="R11" s="31">
        <f t="shared" ca="1" si="8"/>
        <v>100000</v>
      </c>
      <c r="S11" s="27">
        <f t="shared" ca="1" si="15"/>
        <v>-931.62128668703269</v>
      </c>
      <c r="T11" s="50">
        <f ca="1">IF(N11&lt;=$B$9,$B$13/360*30*R10,"")</f>
        <v>270.83333333333331</v>
      </c>
      <c r="U11" s="46"/>
      <c r="W11" s="51">
        <f t="shared" ca="1" si="16"/>
        <v>100000</v>
      </c>
      <c r="X11" s="8">
        <f t="shared" ca="1" si="10"/>
        <v>0</v>
      </c>
      <c r="Y11" s="58">
        <f t="shared" ca="1" si="3"/>
        <v>0</v>
      </c>
      <c r="Z11" s="59">
        <f t="shared" ca="1" si="11"/>
        <v>0</v>
      </c>
      <c r="AA11" s="101">
        <f ca="1">IF(N11&lt;=$B$9,IF(N11&lt;$B$10,0,IF(N11=$B$10,SUM($T$6:T11),IF(N11=$B$10+1,IF((Y11-T11)&lt;=$T$5,(Y11-T11),$T$5),IF((Y11-T11)&lt;=$T$5-SUMIF($N$6:N10,"&gt;"&amp;$B$10,$M$6:M10),(Y11-T11),($T$5-SUMIF($N$6:N10,"&gt;"&amp;$B$10,$M$6:M10)))))),"")</f>
        <v>1624.9999999999998</v>
      </c>
      <c r="AB11" s="107"/>
    </row>
    <row r="12" spans="1:28" x14ac:dyDescent="0.25">
      <c r="A12" s="2" t="s">
        <v>0</v>
      </c>
      <c r="B12" s="55">
        <f>Symulacja!D23</f>
        <v>100000</v>
      </c>
      <c r="D12" s="63"/>
      <c r="E12" s="2">
        <f t="shared" ca="1" si="12"/>
        <v>7</v>
      </c>
      <c r="F12" s="11">
        <f t="shared" ca="1" si="4"/>
        <v>671.59872455425079</v>
      </c>
      <c r="G12" s="11">
        <f t="shared" ca="1" si="5"/>
        <v>260.02256213278184</v>
      </c>
      <c r="H12" s="12">
        <f t="shared" ca="1" si="0"/>
        <v>931.62128668703269</v>
      </c>
      <c r="I12" s="11">
        <f t="shared" ca="1" si="6"/>
        <v>95336.731909088267</v>
      </c>
      <c r="J12" s="107"/>
      <c r="K12" s="107"/>
      <c r="L12" s="107"/>
      <c r="M12" s="103">
        <f ca="1">IF(N12&lt;=$B$9,IF(N12&lt;$B$10,0,IF(N12=$B$10,SUM($T$6:T12),IF(N12=$B$10+1,IF((Q12-T12)&lt;=$M$5,(Q12-T12),$M$5),IF((Q12-T12)&lt;=$M$5-SUMIF($N$6:N11,"&gt;"&amp;$B$10,$M$6:M11),(Q12-T12),($M$5-SUMIF($N$6:N11,"&gt;"&amp;$B$10,$M$6:M11)))))),"")</f>
        <v>699.52130208054496</v>
      </c>
      <c r="N12" s="30">
        <f t="shared" ca="1" si="13"/>
        <v>7</v>
      </c>
      <c r="O12" s="110">
        <f t="shared" ca="1" si="7"/>
        <v>0</v>
      </c>
      <c r="P12" s="110">
        <f t="shared" ca="1" si="17"/>
        <v>970.35463541387821</v>
      </c>
      <c r="Q12" s="61">
        <f t="shared" ca="1" si="2"/>
        <v>970.35463541387821</v>
      </c>
      <c r="R12" s="31">
        <f t="shared" ca="1" si="8"/>
        <v>100000</v>
      </c>
      <c r="S12" s="27">
        <f t="shared" ca="1" si="15"/>
        <v>38.73334872684552</v>
      </c>
      <c r="T12" s="41">
        <f t="shared" ref="T12:T74" ca="1" si="18">IF(N12&lt;=$B$9,$B$13/360*30*R11,"")</f>
        <v>270.83333333333331</v>
      </c>
      <c r="U12" s="46"/>
      <c r="W12" s="51">
        <f t="shared" ca="1" si="16"/>
        <v>100000</v>
      </c>
      <c r="X12" s="8">
        <f t="shared" ca="1" si="10"/>
        <v>0</v>
      </c>
      <c r="Y12" s="58">
        <f t="shared" ca="1" si="3"/>
        <v>970.35463541387821</v>
      </c>
      <c r="Z12" s="59">
        <f t="shared" ca="1" si="11"/>
        <v>970.35463541387821</v>
      </c>
      <c r="AA12" s="101">
        <f ca="1">IF(N12&lt;=$B$9,IF(N12&lt;$B$10,0,IF(N12=$B$10,SUM($T$6:T12),IF(N12=$B$10+1,IF((Y12-T12)&lt;=$T$5,(Y12-T12),$T$5),IF((Y12-T12)&lt;=$T$5-SUMIF($N$6:N11,"&gt;"&amp;$B$10,$M$6:M11),(Y12-T12),($T$5-SUMIF($N$6:N11,"&gt;"&amp;$B$10,$M$6:M11)))))),"")</f>
        <v>699.52130208054496</v>
      </c>
      <c r="AB12" s="107"/>
    </row>
    <row r="13" spans="1:28" x14ac:dyDescent="0.25">
      <c r="A13" s="2" t="s">
        <v>1</v>
      </c>
      <c r="B13" s="64">
        <f>Symulacja!D24</f>
        <v>3.2500000000000001E-2</v>
      </c>
      <c r="D13" s="63"/>
      <c r="E13" s="2">
        <f t="shared" ca="1" si="12"/>
        <v>8</v>
      </c>
      <c r="F13" s="11">
        <f t="shared" ca="1" si="4"/>
        <v>673.41763776658536</v>
      </c>
      <c r="G13" s="11">
        <f t="shared" ca="1" si="5"/>
        <v>258.20364892044739</v>
      </c>
      <c r="H13" s="12">
        <f t="shared" ca="1" si="0"/>
        <v>931.62128668703269</v>
      </c>
      <c r="I13" s="11">
        <f t="shared" ca="1" si="6"/>
        <v>94663.31427132168</v>
      </c>
      <c r="J13" s="107"/>
      <c r="K13" s="107"/>
      <c r="L13" s="107"/>
      <c r="M13" s="103">
        <f ca="1">IF(N13&lt;=$B$9,IF(N13&lt;$B$10,0,IF(N13=$B$10,SUM($T$6:T13),IF(N13=$B$10+1,IF((Q13-T13)&lt;=$M$5,(Q13-T13),$M$5),IF((Q13-T13)&lt;=$M$5-SUMIF($N$6:N12,"&gt;"&amp;$B$10,$M$6:M12),(Q13-T13),($M$5-SUMIF($N$6:N12,"&gt;"&amp;$B$10,$M$6:M12)))))),"")</f>
        <v>699.52130208054496</v>
      </c>
      <c r="N13" s="30">
        <f ca="1">IFERROR(IF((N12+1)&lt;=$B$9,(N12+1),""),"")</f>
        <v>8</v>
      </c>
      <c r="O13" s="110">
        <f t="shared" ca="1" si="7"/>
        <v>0</v>
      </c>
      <c r="P13" s="110">
        <f t="shared" ca="1" si="17"/>
        <v>970.35463541387821</v>
      </c>
      <c r="Q13" s="61">
        <f t="shared" ca="1" si="2"/>
        <v>970.35463541387821</v>
      </c>
      <c r="R13" s="31">
        <f t="shared" ca="1" si="8"/>
        <v>100000</v>
      </c>
      <c r="S13" s="27">
        <f t="shared" ca="1" si="15"/>
        <v>38.73334872684552</v>
      </c>
      <c r="T13" s="41">
        <f t="shared" ca="1" si="18"/>
        <v>270.83333333333331</v>
      </c>
      <c r="U13" s="46"/>
      <c r="W13" s="51">
        <f t="shared" ca="1" si="16"/>
        <v>100000</v>
      </c>
      <c r="X13" s="8">
        <f t="shared" ca="1" si="10"/>
        <v>0</v>
      </c>
      <c r="Y13" s="58">
        <f t="shared" ca="1" si="3"/>
        <v>970.35463541387821</v>
      </c>
      <c r="Z13" s="59">
        <f t="shared" ca="1" si="11"/>
        <v>970.35463541387821</v>
      </c>
      <c r="AA13" s="101">
        <f ca="1">IF(N13&lt;=$B$9,IF(N13&lt;$B$10,0,IF(N13=$B$10,SUM($T$6:T13),IF(N13=$B$10+1,IF((Y13-T13)&lt;=$T$5,(Y13-T13),$T$5),IF((Y13-T13)&lt;=$T$5-SUMIF($N$6:N12,"&gt;"&amp;$B$10,$M$6:M12),(Y13-T13),($T$5-SUMIF($N$6:N12,"&gt;"&amp;$B$10,$M$6:M12)))))),"")</f>
        <v>699.52130208054496</v>
      </c>
      <c r="AB13" s="107"/>
    </row>
    <row r="14" spans="1:28" x14ac:dyDescent="0.25">
      <c r="D14" s="63"/>
      <c r="E14" s="2">
        <f t="shared" ca="1" si="12"/>
        <v>9</v>
      </c>
      <c r="F14" s="11">
        <f t="shared" ca="1" si="4"/>
        <v>675.24147720220321</v>
      </c>
      <c r="G14" s="11">
        <f t="shared" ca="1" si="5"/>
        <v>256.37980948482954</v>
      </c>
      <c r="H14" s="12">
        <f t="shared" ca="1" si="0"/>
        <v>931.62128668703269</v>
      </c>
      <c r="I14" s="11">
        <f t="shared" ca="1" si="6"/>
        <v>93988.072794119478</v>
      </c>
      <c r="J14" s="107"/>
      <c r="K14" s="107"/>
      <c r="L14" s="107"/>
      <c r="M14" s="103">
        <f ca="1">IF(N14&lt;=$B$9,IF(N14&lt;$B$10,0,IF(N14=$B$10,SUM($T$6:T14),IF(N14=$B$10+1,IF((Q14-T14)&lt;=$M$5,(Q14-T14),$M$5),IF((Q14-T14)&lt;=$M$5-SUMIF($N$6:N13,"&gt;"&amp;$B$10,$M$6:M13),(Q14-T14),($M$5-SUMIF($N$6:N13,"&gt;"&amp;$B$10,$M$6:M13)))))),"")</f>
        <v>225.95739583890986</v>
      </c>
      <c r="N14" s="30">
        <f t="shared" ca="1" si="13"/>
        <v>9</v>
      </c>
      <c r="O14" s="110">
        <f t="shared" ca="1" si="7"/>
        <v>473.56390624163504</v>
      </c>
      <c r="P14" s="110">
        <f t="shared" ca="1" si="17"/>
        <v>496.79072917224318</v>
      </c>
      <c r="Q14" s="61">
        <f t="shared" ca="1" si="2"/>
        <v>970.35463541387821</v>
      </c>
      <c r="R14" s="31">
        <f t="shared" ca="1" si="8"/>
        <v>99526.43609375837</v>
      </c>
      <c r="S14" s="27">
        <f t="shared" ca="1" si="15"/>
        <v>38.73334872684552</v>
      </c>
      <c r="T14" s="41">
        <f t="shared" ca="1" si="18"/>
        <v>270.83333333333331</v>
      </c>
      <c r="U14" s="46"/>
      <c r="W14" s="51">
        <f t="shared" ca="1" si="16"/>
        <v>99526.43609375837</v>
      </c>
      <c r="X14" s="8">
        <f t="shared" ca="1" si="10"/>
        <v>473.56390624163504</v>
      </c>
      <c r="Y14" s="58">
        <f t="shared" ca="1" si="3"/>
        <v>970.35463541387821</v>
      </c>
      <c r="Z14" s="59">
        <f t="shared" ca="1" si="11"/>
        <v>496.79072917224318</v>
      </c>
      <c r="AA14" s="101">
        <f ca="1">IF(N14&lt;=$B$9,IF(N14&lt;$B$10,0,IF(N14=$B$10,SUM($T$6:T14),IF(N14=$B$10+1,IF((Y14-T14)&lt;=$T$5,(Y14-T14),$T$5),IF((Y14-T14)&lt;=$T$5-SUMIF($N$6:N13,"&gt;"&amp;$B$10,$M$6:M13),(Y14-T14),($T$5-SUMIF($N$6:N13,"&gt;"&amp;$B$10,$M$6:M13)))))),"")</f>
        <v>225.95739583890986</v>
      </c>
      <c r="AB14" s="107"/>
    </row>
    <row r="15" spans="1:28" x14ac:dyDescent="0.25">
      <c r="D15" s="63"/>
      <c r="E15" s="2">
        <f t="shared" ca="1" si="12"/>
        <v>10</v>
      </c>
      <c r="F15" s="11">
        <f t="shared" ca="1" si="4"/>
        <v>677.07025620295906</v>
      </c>
      <c r="G15" s="11">
        <f t="shared" ca="1" si="5"/>
        <v>254.55103048407361</v>
      </c>
      <c r="H15" s="12">
        <f t="shared" ca="1" si="0"/>
        <v>931.62128668703269</v>
      </c>
      <c r="I15" s="11">
        <f t="shared" ca="1" si="6"/>
        <v>93311.002537916516</v>
      </c>
      <c r="J15" s="107"/>
      <c r="K15" s="107"/>
      <c r="L15" s="107"/>
      <c r="M15" s="103">
        <f ca="1">IF(N15&lt;=$B$9,IF(N15&lt;$B$10,0,IF(N15=$B$10,SUM($T$6:T15),IF(N15=$B$10+1,IF((Q15-T15)&lt;=$M$5,(Q15-T15),$M$5),IF((Q15-T15)&lt;=$M$5-SUMIF($N$6:N14,"&gt;"&amp;$B$10,$M$6:M14),(Q15-T15),($M$5-SUMIF($N$6:N14,"&gt;"&amp;$B$10,$M$6:M14)))))),"")</f>
        <v>0</v>
      </c>
      <c r="N15" s="30">
        <f t="shared" ca="1" si="13"/>
        <v>10</v>
      </c>
      <c r="O15" s="110">
        <f t="shared" ca="1" si="7"/>
        <v>700.80387099328254</v>
      </c>
      <c r="P15" s="110">
        <f t="shared" ca="1" si="17"/>
        <v>269.55076442059561</v>
      </c>
      <c r="Q15" s="61">
        <f t="shared" ca="1" si="2"/>
        <v>970.35463541387821</v>
      </c>
      <c r="R15" s="31">
        <f t="shared" ca="1" si="8"/>
        <v>98825.632222765082</v>
      </c>
      <c r="S15" s="27">
        <f t="shared" ca="1" si="15"/>
        <v>38.73334872684552</v>
      </c>
      <c r="T15" s="41">
        <f t="shared" ca="1" si="18"/>
        <v>269.55076442059561</v>
      </c>
      <c r="U15" s="46"/>
      <c r="W15" s="51">
        <f t="shared" ca="1" si="16"/>
        <v>98825.632222765082</v>
      </c>
      <c r="X15" s="8">
        <f t="shared" ca="1" si="10"/>
        <v>700.80387099328254</v>
      </c>
      <c r="Y15" s="58">
        <f t="shared" ca="1" si="3"/>
        <v>970.35463541387821</v>
      </c>
      <c r="Z15" s="59">
        <f t="shared" ca="1" si="11"/>
        <v>269.55076442059561</v>
      </c>
      <c r="AA15" s="101">
        <f ca="1">IF(N15&lt;=$B$9,IF(N15&lt;$B$10,0,IF(N15=$B$10,SUM($T$6:T15),IF(N15=$B$10+1,IF((Y15-T15)&lt;=$T$5,(Y15-T15),$T$5),IF((Y15-T15)&lt;=$T$5-SUMIF($N$6:N14,"&gt;"&amp;$B$10,$M$6:M14),(Y15-T15),($T$5-SUMIF($N$6:N14,"&gt;"&amp;$B$10,$M$6:M14)))))),"")</f>
        <v>0</v>
      </c>
      <c r="AB15" s="107"/>
    </row>
    <row r="16" spans="1:28" x14ac:dyDescent="0.25">
      <c r="D16" s="63"/>
      <c r="E16" s="2">
        <f t="shared" ca="1" si="12"/>
        <v>11</v>
      </c>
      <c r="F16" s="11">
        <f t="shared" ca="1" si="4"/>
        <v>678.90398814684215</v>
      </c>
      <c r="G16" s="11">
        <f t="shared" ca="1" si="5"/>
        <v>252.71729854019057</v>
      </c>
      <c r="H16" s="12">
        <f t="shared" ca="1" si="0"/>
        <v>931.62128668703269</v>
      </c>
      <c r="I16" s="11">
        <f t="shared" ca="1" si="6"/>
        <v>92632.098549769667</v>
      </c>
      <c r="J16" s="107"/>
      <c r="K16" s="107"/>
      <c r="L16" s="107"/>
      <c r="M16" s="103">
        <f ca="1">IF(N16&lt;=$B$9,IF(N16&lt;$B$10,0,IF(N16=$B$10,SUM($T$6:T16),IF(N16=$B$10+1,IF((Q16-T16)&lt;=$M$5,(Q16-T16),$M$5),IF((Q16-T16)&lt;=$M$5-SUMIF($N$6:N15,"&gt;"&amp;$B$10,$M$6:M15),(Q16-T16),($M$5-SUMIF($N$6:N15,"&gt;"&amp;$B$10,$M$6:M15)))))),"")</f>
        <v>0</v>
      </c>
      <c r="N16" s="30">
        <f t="shared" ca="1" si="13"/>
        <v>11</v>
      </c>
      <c r="O16" s="110">
        <f t="shared" ca="1" si="7"/>
        <v>702.70188147722274</v>
      </c>
      <c r="P16" s="110">
        <f t="shared" ca="1" si="17"/>
        <v>267.65275393665542</v>
      </c>
      <c r="Q16" s="61">
        <f t="shared" ca="1" si="2"/>
        <v>970.35463541387821</v>
      </c>
      <c r="R16" s="31">
        <f t="shared" ca="1" si="8"/>
        <v>98122.930341287865</v>
      </c>
      <c r="S16" s="27">
        <f t="shared" ca="1" si="15"/>
        <v>38.73334872684552</v>
      </c>
      <c r="T16" s="41">
        <f t="shared" ca="1" si="18"/>
        <v>267.65275393665542</v>
      </c>
      <c r="U16" s="46"/>
      <c r="W16" s="51">
        <f t="shared" ca="1" si="16"/>
        <v>98122.930341287865</v>
      </c>
      <c r="X16" s="8">
        <f t="shared" ca="1" si="10"/>
        <v>702.70188147722274</v>
      </c>
      <c r="Y16" s="58">
        <f t="shared" ca="1" si="3"/>
        <v>970.35463541387821</v>
      </c>
      <c r="Z16" s="59">
        <f t="shared" ca="1" si="11"/>
        <v>267.65275393665542</v>
      </c>
      <c r="AA16" s="101">
        <f ca="1">IF(N16&lt;=$B$9,IF(N16&lt;$B$10,0,IF(N16=$B$10,SUM($T$6:T16),IF(N16=$B$10+1,IF((Y16-T16)&lt;=$T$5,(Y16-T16),$T$5),IF((Y16-T16)&lt;=$T$5-SUMIF($N$6:N15,"&gt;"&amp;$B$10,$M$6:M15),(Y16-T16),($T$5-SUMIF($N$6:N15,"&gt;"&amp;$B$10,$M$6:M15)))))),"")</f>
        <v>0</v>
      </c>
      <c r="AB16" s="107"/>
    </row>
    <row r="17" spans="4:28" x14ac:dyDescent="0.25">
      <c r="D17" s="63"/>
      <c r="E17" s="2">
        <f t="shared" ca="1" si="12"/>
        <v>12</v>
      </c>
      <c r="F17" s="11">
        <f t="shared" ca="1" si="4"/>
        <v>680.74268644807319</v>
      </c>
      <c r="G17" s="11">
        <f t="shared" ca="1" si="5"/>
        <v>250.87860023895954</v>
      </c>
      <c r="H17" s="12">
        <f t="shared" ca="1" si="0"/>
        <v>931.62128668703269</v>
      </c>
      <c r="I17" s="11">
        <f t="shared" ca="1" si="6"/>
        <v>91951.355863321587</v>
      </c>
      <c r="J17" s="107"/>
      <c r="K17" s="107"/>
      <c r="L17" s="107"/>
      <c r="M17" s="103">
        <f ca="1">IF(N17&lt;=$B$9,IF(N17&lt;$B$10,0,IF(N17=$B$10,SUM($T$6:T17),IF(N17=$B$10+1,IF((Q17-T17)&lt;=$M$5,(Q17-T17),$M$5),IF((Q17-T17)&lt;=$M$5-SUMIF($N$6:N16,"&gt;"&amp;$B$10,$M$6:M16),(Q17-T17),($M$5-SUMIF($N$6:N16,"&gt;"&amp;$B$10,$M$6:M16)))))),"")</f>
        <v>0</v>
      </c>
      <c r="N17" s="30">
        <f t="shared" ca="1" si="13"/>
        <v>12</v>
      </c>
      <c r="O17" s="110">
        <f t="shared" ca="1" si="7"/>
        <v>704.60503240622359</v>
      </c>
      <c r="P17" s="110">
        <f t="shared" ca="1" si="17"/>
        <v>265.74960300765463</v>
      </c>
      <c r="Q17" s="61">
        <f t="shared" ca="1" si="2"/>
        <v>970.35463541387821</v>
      </c>
      <c r="R17" s="31">
        <f t="shared" ca="1" si="8"/>
        <v>97418.325308881642</v>
      </c>
      <c r="S17" s="27">
        <f t="shared" ca="1" si="15"/>
        <v>38.73334872684552</v>
      </c>
      <c r="T17" s="41">
        <f t="shared" ca="1" si="18"/>
        <v>265.74960300765463</v>
      </c>
      <c r="U17" s="46"/>
      <c r="W17" s="51">
        <f t="shared" ca="1" si="16"/>
        <v>97418.325308881642</v>
      </c>
      <c r="X17" s="8">
        <f t="shared" ca="1" si="10"/>
        <v>704.60503240622359</v>
      </c>
      <c r="Y17" s="58">
        <f t="shared" ca="1" si="3"/>
        <v>970.35463541387821</v>
      </c>
      <c r="Z17" s="59">
        <f t="shared" ca="1" si="11"/>
        <v>265.74960300765463</v>
      </c>
      <c r="AA17" s="101">
        <f ca="1">IF(N17&lt;=$B$9,IF(N17&lt;$B$10,0,IF(N17=$B$10,SUM($T$6:T17),IF(N17=$B$10+1,IF((Y17-T17)&lt;=$T$5,(Y17-T17),$T$5),IF((Y17-T17)&lt;=$T$5-SUMIF($N$6:N16,"&gt;"&amp;$B$10,$M$6:M16),(Y17-T17),($T$5-SUMIF($N$6:N16,"&gt;"&amp;$B$10,$M$6:M16)))))),"")</f>
        <v>0</v>
      </c>
      <c r="AB17" s="107"/>
    </row>
    <row r="18" spans="4:28" x14ac:dyDescent="0.25">
      <c r="D18" s="63"/>
      <c r="E18" s="2">
        <f t="shared" ca="1" si="12"/>
        <v>13</v>
      </c>
      <c r="F18" s="11">
        <f t="shared" ca="1" si="4"/>
        <v>682.58636455720341</v>
      </c>
      <c r="G18" s="11">
        <f t="shared" ca="1" si="5"/>
        <v>249.03492212982931</v>
      </c>
      <c r="H18" s="12">
        <f t="shared" ca="1" si="0"/>
        <v>931.62128668703269</v>
      </c>
      <c r="I18" s="11">
        <f t="shared" ca="1" si="6"/>
        <v>91268.769498764377</v>
      </c>
      <c r="J18" s="107"/>
      <c r="K18" s="107"/>
      <c r="L18" s="107"/>
      <c r="M18" s="103">
        <f ca="1">IF(N18&lt;=$B$9,IF(N18&lt;$B$10,0,IF(N18=$B$10,SUM($T$6:T18),IF(N18=$B$10+1,IF((Q18-T18)&lt;=$M$5,(Q18-T18),$M$5),IF((Q18-T18)&lt;=$M$5-SUMIF($N$6:N17,"&gt;"&amp;$B$10,$M$6:M17),(Q18-T18),($M$5-SUMIF($N$6:N17,"&gt;"&amp;$B$10,$M$6:M17)))))),"")</f>
        <v>0</v>
      </c>
      <c r="N18" s="30">
        <f t="shared" ca="1" si="13"/>
        <v>13</v>
      </c>
      <c r="O18" s="110">
        <f t="shared" ca="1" si="7"/>
        <v>706.51333770232372</v>
      </c>
      <c r="P18" s="110">
        <f t="shared" ca="1" si="17"/>
        <v>263.84129771155443</v>
      </c>
      <c r="Q18" s="61">
        <f t="shared" ca="1" si="2"/>
        <v>970.35463541387821</v>
      </c>
      <c r="R18" s="31">
        <f t="shared" ca="1" si="8"/>
        <v>96711.811971179312</v>
      </c>
      <c r="S18" s="27">
        <f t="shared" ca="1" si="15"/>
        <v>38.73334872684552</v>
      </c>
      <c r="T18" s="41">
        <f t="shared" ca="1" si="18"/>
        <v>263.84129771155443</v>
      </c>
      <c r="U18" s="46"/>
      <c r="W18" s="51">
        <f t="shared" ca="1" si="16"/>
        <v>96711.811971179312</v>
      </c>
      <c r="X18" s="8">
        <f t="shared" ca="1" si="10"/>
        <v>706.51333770232372</v>
      </c>
      <c r="Y18" s="58">
        <f t="shared" ca="1" si="3"/>
        <v>970.35463541387821</v>
      </c>
      <c r="Z18" s="59">
        <f t="shared" ca="1" si="11"/>
        <v>263.84129771155443</v>
      </c>
      <c r="AA18" s="101">
        <f ca="1">IF(N18&lt;=$B$9,IF(N18&lt;$B$10,0,IF(N18=$B$10,SUM($T$6:T18),IF(N18=$B$10+1,IF((Y18-T18)&lt;=$T$5,(Y18-T18),$T$5),IF((Y18-T18)&lt;=$T$5-SUMIF($N$6:N17,"&gt;"&amp;$B$10,$M$6:M17),(Y18-T18),($T$5-SUMIF($N$6:N17,"&gt;"&amp;$B$10,$M$6:M17)))))),"")</f>
        <v>0</v>
      </c>
      <c r="AB18" s="107"/>
    </row>
    <row r="19" spans="4:28" x14ac:dyDescent="0.25">
      <c r="D19" s="63"/>
      <c r="E19" s="2">
        <f t="shared" ca="1" si="12"/>
        <v>14</v>
      </c>
      <c r="F19" s="11">
        <f t="shared" ca="1" si="4"/>
        <v>684.43503596121252</v>
      </c>
      <c r="G19" s="11">
        <f t="shared" ca="1" si="5"/>
        <v>247.1862507258202</v>
      </c>
      <c r="H19" s="12">
        <f t="shared" ca="1" si="0"/>
        <v>931.62128668703269</v>
      </c>
      <c r="I19" s="11">
        <f t="shared" ca="1" si="6"/>
        <v>90584.334462803163</v>
      </c>
      <c r="J19" s="107"/>
      <c r="K19" s="107"/>
      <c r="L19" s="107"/>
      <c r="M19" s="103">
        <f ca="1">IF(N19&lt;=$B$9,IF(N19&lt;$B$10,0,IF(N19=$B$10,SUM($T$6:T19),IF(N19=$B$10+1,IF((Q19-T19)&lt;=$M$5,(Q19-T19),$M$5),IF((Q19-T19)&lt;=$M$5-SUMIF($N$6:N18,"&gt;"&amp;$B$10,$M$6:M18),(Q19-T19),($M$5-SUMIF($N$6:N18,"&gt;"&amp;$B$10,$M$6:M18)))))),"")</f>
        <v>0</v>
      </c>
      <c r="N19" s="30">
        <f t="shared" ca="1" si="13"/>
        <v>14</v>
      </c>
      <c r="O19" s="110">
        <f t="shared" ca="1" si="7"/>
        <v>708.42681132526764</v>
      </c>
      <c r="P19" s="110">
        <f t="shared" ca="1" si="17"/>
        <v>261.92782408861063</v>
      </c>
      <c r="Q19" s="61">
        <f t="shared" ca="1" si="2"/>
        <v>970.35463541387821</v>
      </c>
      <c r="R19" s="31">
        <f t="shared" ca="1" si="8"/>
        <v>96003.38515985405</v>
      </c>
      <c r="S19" s="27">
        <f t="shared" ca="1" si="15"/>
        <v>38.73334872684552</v>
      </c>
      <c r="T19" s="41">
        <f t="shared" ca="1" si="18"/>
        <v>261.92782408861063</v>
      </c>
      <c r="U19" s="46"/>
      <c r="W19" s="51">
        <f t="shared" ca="1" si="16"/>
        <v>96003.38515985405</v>
      </c>
      <c r="X19" s="8">
        <f t="shared" ca="1" si="10"/>
        <v>708.42681132526764</v>
      </c>
      <c r="Y19" s="58">
        <f t="shared" ca="1" si="3"/>
        <v>970.35463541387821</v>
      </c>
      <c r="Z19" s="59">
        <f t="shared" ca="1" si="11"/>
        <v>261.92782408861063</v>
      </c>
      <c r="AA19" s="101">
        <f ca="1">IF(N19&lt;=$B$9,IF(N19&lt;$B$10,0,IF(N19=$B$10,SUM($T$6:T19),IF(N19=$B$10+1,IF((Y19-T19)&lt;=$T$5,(Y19-T19),$T$5),IF((Y19-T19)&lt;=$T$5-SUMIF($N$6:N18,"&gt;"&amp;$B$10,$M$6:M18),(Y19-T19),($T$5-SUMIF($N$6:N18,"&gt;"&amp;$B$10,$M$6:M18)))))),"")</f>
        <v>0</v>
      </c>
      <c r="AB19" s="107"/>
    </row>
    <row r="20" spans="4:28" x14ac:dyDescent="0.25">
      <c r="D20" s="63"/>
      <c r="E20" s="2">
        <f t="shared" ca="1" si="12"/>
        <v>15</v>
      </c>
      <c r="F20" s="11">
        <f t="shared" ca="1" si="4"/>
        <v>686.28871418360745</v>
      </c>
      <c r="G20" s="11">
        <f t="shared" ca="1" si="5"/>
        <v>245.33257250342524</v>
      </c>
      <c r="H20" s="12">
        <f t="shared" ca="1" si="0"/>
        <v>931.62128668703269</v>
      </c>
      <c r="I20" s="11">
        <f t="shared" ca="1" si="6"/>
        <v>89898.045748619552</v>
      </c>
      <c r="J20" s="107"/>
      <c r="K20" s="107"/>
      <c r="L20" s="107"/>
      <c r="M20" s="103">
        <f ca="1">IF(N20&lt;=$B$9,IF(N20&lt;$B$10,0,IF(N20=$B$10,SUM($T$6:T20),IF(N20=$B$10+1,IF((Q20-T20)&lt;=$M$5,(Q20-T20),$M$5),IF((Q20-T20)&lt;=$M$5-SUMIF($N$6:N19,"&gt;"&amp;$B$10,$M$6:M19),(Q20-T20),($M$5-SUMIF($N$6:N19,"&gt;"&amp;$B$10,$M$6:M19)))))),"")</f>
        <v>0</v>
      </c>
      <c r="N20" s="30">
        <f t="shared" ca="1" si="13"/>
        <v>15</v>
      </c>
      <c r="O20" s="110">
        <f t="shared" ca="1" si="7"/>
        <v>710.34546727260681</v>
      </c>
      <c r="P20" s="110">
        <f t="shared" ca="1" si="17"/>
        <v>260.0091681412714</v>
      </c>
      <c r="Q20" s="61">
        <f t="shared" ca="1" si="2"/>
        <v>970.35463541387821</v>
      </c>
      <c r="R20" s="31">
        <f t="shared" ca="1" si="8"/>
        <v>95293.039692581442</v>
      </c>
      <c r="S20" s="27">
        <f t="shared" ca="1" si="15"/>
        <v>38.73334872684552</v>
      </c>
      <c r="T20" s="41">
        <f t="shared" ca="1" si="18"/>
        <v>260.0091681412714</v>
      </c>
      <c r="U20" s="46"/>
      <c r="W20" s="51">
        <f t="shared" ca="1" si="16"/>
        <v>95293.039692581442</v>
      </c>
      <c r="X20" s="8">
        <f t="shared" ca="1" si="10"/>
        <v>710.34546727260681</v>
      </c>
      <c r="Y20" s="58">
        <f t="shared" ca="1" si="3"/>
        <v>970.35463541387821</v>
      </c>
      <c r="Z20" s="59">
        <f t="shared" ca="1" si="11"/>
        <v>260.0091681412714</v>
      </c>
      <c r="AA20" s="101">
        <f ca="1">IF(N20&lt;=$B$9,IF(N20&lt;$B$10,0,IF(N20=$B$10,SUM($T$6:T20),IF(N20=$B$10+1,IF((Y20-T20)&lt;=$T$5,(Y20-T20),$T$5),IF((Y20-T20)&lt;=$T$5-SUMIF($N$6:N19,"&gt;"&amp;$B$10,$M$6:M19),(Y20-T20),($T$5-SUMIF($N$6:N19,"&gt;"&amp;$B$10,$M$6:M19)))))),"")</f>
        <v>0</v>
      </c>
      <c r="AB20" s="107"/>
    </row>
    <row r="21" spans="4:28" x14ac:dyDescent="0.25">
      <c r="D21" s="63"/>
      <c r="E21" s="2">
        <f t="shared" ca="1" si="12"/>
        <v>16</v>
      </c>
      <c r="F21" s="11">
        <f t="shared" ca="1" si="4"/>
        <v>688.14741278452141</v>
      </c>
      <c r="G21" s="11">
        <f t="shared" ca="1" si="5"/>
        <v>243.47387390251129</v>
      </c>
      <c r="H21" s="12">
        <f t="shared" ca="1" si="0"/>
        <v>931.62128668703269</v>
      </c>
      <c r="I21" s="11">
        <f t="shared" ca="1" si="6"/>
        <v>89209.898335835023</v>
      </c>
      <c r="J21" s="107"/>
      <c r="K21" s="107"/>
      <c r="L21" s="107"/>
      <c r="M21" s="103">
        <f ca="1">IF(N21&lt;=$B$9,IF(N21&lt;$B$10,0,IF(N21=$B$10,SUM($T$6:T21),IF(N21=$B$10+1,IF((Q21-T21)&lt;=$M$5,(Q21-T21),$M$5),IF((Q21-T21)&lt;=$M$5-SUMIF($N$6:N20,"&gt;"&amp;$B$10,$M$6:M20),(Q21-T21),($M$5-SUMIF($N$6:N20,"&gt;"&amp;$B$10,$M$6:M20)))))),"")</f>
        <v>0</v>
      </c>
      <c r="N21" s="30">
        <f t="shared" ca="1" si="13"/>
        <v>16</v>
      </c>
      <c r="O21" s="110">
        <f t="shared" ca="1" si="7"/>
        <v>712.26931957980355</v>
      </c>
      <c r="P21" s="110">
        <f t="shared" ca="1" si="17"/>
        <v>258.08531583407472</v>
      </c>
      <c r="Q21" s="61">
        <f t="shared" ca="1" si="2"/>
        <v>970.35463541387821</v>
      </c>
      <c r="R21" s="31">
        <f t="shared" ca="1" si="8"/>
        <v>94580.770373001636</v>
      </c>
      <c r="S21" s="27">
        <f t="shared" ca="1" si="15"/>
        <v>38.73334872684552</v>
      </c>
      <c r="T21" s="41">
        <f t="shared" ca="1" si="18"/>
        <v>258.08531583407472</v>
      </c>
      <c r="U21" s="46"/>
      <c r="W21" s="51">
        <f t="shared" ca="1" si="16"/>
        <v>94580.770373001636</v>
      </c>
      <c r="X21" s="8">
        <f t="shared" ca="1" si="10"/>
        <v>712.26931957980355</v>
      </c>
      <c r="Y21" s="58">
        <f t="shared" ca="1" si="3"/>
        <v>970.35463541387821</v>
      </c>
      <c r="Z21" s="59">
        <f t="shared" ca="1" si="11"/>
        <v>258.08531583407472</v>
      </c>
      <c r="AA21" s="101">
        <f ca="1">IF(N21&lt;=$B$9,IF(N21&lt;$B$10,0,IF(N21=$B$10,SUM($T$6:T21),IF(N21=$B$10+1,IF((Y21-T21)&lt;=$T$5,(Y21-T21),$T$5),IF((Y21-T21)&lt;=$T$5-SUMIF($N$6:N20,"&gt;"&amp;$B$10,$M$6:M20),(Y21-T21),($T$5-SUMIF($N$6:N20,"&gt;"&amp;$B$10,$M$6:M20)))))),"")</f>
        <v>0</v>
      </c>
      <c r="AB21" s="107"/>
    </row>
    <row r="22" spans="4:28" x14ac:dyDescent="0.25">
      <c r="D22" s="63"/>
      <c r="E22" s="2">
        <f t="shared" ca="1" si="12"/>
        <v>17</v>
      </c>
      <c r="F22" s="11">
        <f t="shared" ca="1" si="4"/>
        <v>690.01114536081286</v>
      </c>
      <c r="G22" s="11">
        <f t="shared" ca="1" si="5"/>
        <v>241.61014132621986</v>
      </c>
      <c r="H22" s="12">
        <f t="shared" ca="1" si="0"/>
        <v>931.62128668703269</v>
      </c>
      <c r="I22" s="11">
        <f t="shared" ca="1" si="6"/>
        <v>88519.887190474212</v>
      </c>
      <c r="J22" s="107"/>
      <c r="K22" s="107"/>
      <c r="L22" s="107"/>
      <c r="M22" s="103">
        <f ca="1">IF(N22&lt;=$B$9,IF(N22&lt;$B$10,0,IF(N22=$B$10,SUM($T$6:T22),IF(N22=$B$10+1,IF((Q22-T22)&lt;=$M$5,(Q22-T22),$M$5),IF((Q22-T22)&lt;=$M$5-SUMIF($N$6:N21,"&gt;"&amp;$B$10,$M$6:M21),(Q22-T22),($M$5-SUMIF($N$6:N21,"&gt;"&amp;$B$10,$M$6:M21)))))),"")</f>
        <v>0</v>
      </c>
      <c r="N22" s="30">
        <f t="shared" ca="1" si="13"/>
        <v>17</v>
      </c>
      <c r="O22" s="110">
        <f t="shared" ca="1" si="7"/>
        <v>714.19838232033203</v>
      </c>
      <c r="P22" s="110">
        <f t="shared" ca="1" si="17"/>
        <v>256.15625309354613</v>
      </c>
      <c r="Q22" s="61">
        <f t="shared" ca="1" si="2"/>
        <v>970.35463541387821</v>
      </c>
      <c r="R22" s="31">
        <f t="shared" ca="1" si="8"/>
        <v>93866.571990681303</v>
      </c>
      <c r="S22" s="27">
        <f t="shared" ca="1" si="15"/>
        <v>38.73334872684552</v>
      </c>
      <c r="T22" s="41">
        <f t="shared" ca="1" si="18"/>
        <v>256.15625309354613</v>
      </c>
      <c r="U22" s="46"/>
      <c r="W22" s="51">
        <f t="shared" ca="1" si="16"/>
        <v>93866.571990681303</v>
      </c>
      <c r="X22" s="8">
        <f t="shared" ca="1" si="10"/>
        <v>714.19838232033203</v>
      </c>
      <c r="Y22" s="58">
        <f t="shared" ca="1" si="3"/>
        <v>970.35463541387821</v>
      </c>
      <c r="Z22" s="59">
        <f t="shared" ca="1" si="11"/>
        <v>256.15625309354613</v>
      </c>
      <c r="AA22" s="101">
        <f ca="1">IF(N22&lt;=$B$9,IF(N22&lt;$B$10,0,IF(N22=$B$10,SUM($T$6:T22),IF(N22=$B$10+1,IF((Y22-T22)&lt;=$T$5,(Y22-T22),$T$5),IF((Y22-T22)&lt;=$T$5-SUMIF($N$6:N21,"&gt;"&amp;$B$10,$M$6:M21),(Y22-T22),($T$5-SUMIF($N$6:N21,"&gt;"&amp;$B$10,$M$6:M21)))))),"")</f>
        <v>0</v>
      </c>
      <c r="AB22" s="107"/>
    </row>
    <row r="23" spans="4:28" x14ac:dyDescent="0.25">
      <c r="D23" s="63"/>
      <c r="E23" s="2">
        <f t="shared" ca="1" si="12"/>
        <v>18</v>
      </c>
      <c r="F23" s="11">
        <f t="shared" ca="1" si="4"/>
        <v>691.87992554616505</v>
      </c>
      <c r="G23" s="11">
        <f t="shared" ca="1" si="5"/>
        <v>239.74136114086767</v>
      </c>
      <c r="H23" s="12">
        <f t="shared" ca="1" si="0"/>
        <v>931.62128668703269</v>
      </c>
      <c r="I23" s="11">
        <f t="shared" ca="1" si="6"/>
        <v>87828.007264928048</v>
      </c>
      <c r="J23" s="107"/>
      <c r="K23" s="107"/>
      <c r="L23" s="107"/>
      <c r="M23" s="103">
        <f ca="1">IF(N23&lt;=$B$9,IF(N23&lt;$B$10,0,IF(N23=$B$10,SUM($T$6:T23),IF(N23=$B$10+1,IF((Q23-T23)&lt;=$M$5,(Q23-T23),$M$5),IF((Q23-T23)&lt;=$M$5-SUMIF($N$6:N22,"&gt;"&amp;$B$10,$M$6:M22),(Q23-T23),($M$5-SUMIF($N$6:N22,"&gt;"&amp;$B$10,$M$6:M22)))))),"")</f>
        <v>0</v>
      </c>
      <c r="N23" s="30">
        <f t="shared" ca="1" si="13"/>
        <v>18</v>
      </c>
      <c r="O23" s="110">
        <f t="shared" ca="1" si="7"/>
        <v>716.13266960578301</v>
      </c>
      <c r="P23" s="110">
        <f t="shared" ca="1" si="17"/>
        <v>254.22196580809521</v>
      </c>
      <c r="Q23" s="61">
        <f t="shared" ca="1" si="2"/>
        <v>970.35463541387821</v>
      </c>
      <c r="R23" s="31">
        <f t="shared" ca="1" si="8"/>
        <v>93150.439321075522</v>
      </c>
      <c r="S23" s="27">
        <f t="shared" ca="1" si="15"/>
        <v>38.73334872684552</v>
      </c>
      <c r="T23" s="41">
        <f t="shared" ca="1" si="18"/>
        <v>254.22196580809521</v>
      </c>
      <c r="U23" s="46"/>
      <c r="W23" s="51">
        <f t="shared" ca="1" si="16"/>
        <v>93150.439321075522</v>
      </c>
      <c r="X23" s="8">
        <f t="shared" ca="1" si="10"/>
        <v>716.13266960578301</v>
      </c>
      <c r="Y23" s="58">
        <f t="shared" ca="1" si="3"/>
        <v>970.35463541387821</v>
      </c>
      <c r="Z23" s="59">
        <f t="shared" ca="1" si="11"/>
        <v>254.22196580809521</v>
      </c>
      <c r="AA23" s="101">
        <f ca="1">IF(N23&lt;=$B$9,IF(N23&lt;$B$10,0,IF(N23=$B$10,SUM($T$6:T23),IF(N23=$B$10+1,IF((Y23-T23)&lt;=$T$5,(Y23-T23),$T$5),IF((Y23-T23)&lt;=$T$5-SUMIF($N$6:N22,"&gt;"&amp;$B$10,$M$6:M22),(Y23-T23),($T$5-SUMIF($N$6:N22,"&gt;"&amp;$B$10,$M$6:M22)))))),"")</f>
        <v>0</v>
      </c>
      <c r="AB23" s="107"/>
    </row>
    <row r="24" spans="4:28" x14ac:dyDescent="0.25">
      <c r="D24" s="63"/>
      <c r="E24" s="2">
        <f t="shared" ca="1" si="12"/>
        <v>19</v>
      </c>
      <c r="F24" s="11">
        <f t="shared" ca="1" si="4"/>
        <v>693.75376701118591</v>
      </c>
      <c r="G24" s="11">
        <f t="shared" ca="1" si="5"/>
        <v>237.86751967584681</v>
      </c>
      <c r="H24" s="12">
        <f t="shared" ca="1" si="0"/>
        <v>931.62128668703269</v>
      </c>
      <c r="I24" s="11">
        <f t="shared" ca="1" si="6"/>
        <v>87134.253497916856</v>
      </c>
      <c r="J24" s="107"/>
      <c r="K24" s="107"/>
      <c r="L24" s="107"/>
      <c r="M24" s="103">
        <f ca="1">IF(N24&lt;=$B$9,IF(N24&lt;$B$10,0,IF(N24=$B$10,SUM($T$6:T24),IF(N24=$B$10+1,IF((Q24-T24)&lt;=$M$5,(Q24-T24),$M$5),IF((Q24-T24)&lt;=$M$5-SUMIF($N$6:N23,"&gt;"&amp;$B$10,$M$6:M23),(Q24-T24),($M$5-SUMIF($N$6:N23,"&gt;"&amp;$B$10,$M$6:M23)))))),"")</f>
        <v>0</v>
      </c>
      <c r="N24" s="30">
        <f t="shared" ca="1" si="13"/>
        <v>19</v>
      </c>
      <c r="O24" s="110">
        <f t="shared" ca="1" si="7"/>
        <v>718.07219558596535</v>
      </c>
      <c r="P24" s="110">
        <f t="shared" ca="1" si="17"/>
        <v>252.2824398279129</v>
      </c>
      <c r="Q24" s="61">
        <f t="shared" ca="1" si="2"/>
        <v>970.35463541387821</v>
      </c>
      <c r="R24" s="31">
        <f t="shared" ca="1" si="8"/>
        <v>92432.36712548956</v>
      </c>
      <c r="S24" s="27">
        <f t="shared" ca="1" si="15"/>
        <v>38.73334872684552</v>
      </c>
      <c r="T24" s="41">
        <f t="shared" ca="1" si="18"/>
        <v>252.2824398279129</v>
      </c>
      <c r="U24" s="46"/>
      <c r="W24" s="51">
        <f t="shared" ca="1" si="16"/>
        <v>92432.36712548956</v>
      </c>
      <c r="X24" s="8">
        <f t="shared" ca="1" si="10"/>
        <v>718.07219558596535</v>
      </c>
      <c r="Y24" s="58">
        <f t="shared" ca="1" si="3"/>
        <v>970.35463541387821</v>
      </c>
      <c r="Z24" s="59">
        <f t="shared" ca="1" si="11"/>
        <v>252.2824398279129</v>
      </c>
      <c r="AA24" s="101">
        <f ca="1">IF(N24&lt;=$B$9,IF(N24&lt;$B$10,0,IF(N24=$B$10,SUM($T$6:T24),IF(N24=$B$10+1,IF((Y24-T24)&lt;=$T$5,(Y24-T24),$T$5),IF((Y24-T24)&lt;=$T$5-SUMIF($N$6:N23,"&gt;"&amp;$B$10,$M$6:M23),(Y24-T24),($T$5-SUMIF($N$6:N23,"&gt;"&amp;$B$10,$M$6:M23)))))),"")</f>
        <v>0</v>
      </c>
      <c r="AB24" s="107"/>
    </row>
    <row r="25" spans="4:28" x14ac:dyDescent="0.25">
      <c r="D25" s="63"/>
      <c r="E25" s="2">
        <f t="shared" ca="1" si="12"/>
        <v>20</v>
      </c>
      <c r="F25" s="11">
        <f t="shared" ca="1" si="4"/>
        <v>695.63268346350787</v>
      </c>
      <c r="G25" s="11">
        <f t="shared" ca="1" si="5"/>
        <v>235.98860322352482</v>
      </c>
      <c r="H25" s="12">
        <f t="shared" ca="1" si="0"/>
        <v>931.62128668703269</v>
      </c>
      <c r="I25" s="11">
        <f t="shared" ca="1" si="6"/>
        <v>86438.620814453345</v>
      </c>
      <c r="J25" s="107"/>
      <c r="K25" s="107"/>
      <c r="L25" s="107"/>
      <c r="M25" s="103">
        <f ca="1">IF(N25&lt;=$B$9,IF(N25&lt;$B$10,0,IF(N25=$B$10,SUM($T$6:T25),IF(N25=$B$10+1,IF((Q25-T25)&lt;=$M$5,(Q25-T25),$M$5),IF((Q25-T25)&lt;=$M$5-SUMIF($N$6:N24,"&gt;"&amp;$B$10,$M$6:M24),(Q25-T25),($M$5-SUMIF($N$6:N24,"&gt;"&amp;$B$10,$M$6:M24)))))),"")</f>
        <v>0</v>
      </c>
      <c r="N25" s="30">
        <f t="shared" ca="1" si="13"/>
        <v>20</v>
      </c>
      <c r="O25" s="110">
        <f t="shared" ca="1" si="7"/>
        <v>720.0169744490106</v>
      </c>
      <c r="P25" s="110">
        <f t="shared" ca="1" si="17"/>
        <v>250.33766096486755</v>
      </c>
      <c r="Q25" s="61">
        <f t="shared" ca="1" si="2"/>
        <v>970.35463541387821</v>
      </c>
      <c r="R25" s="31">
        <f t="shared" ca="1" si="8"/>
        <v>91712.350151040548</v>
      </c>
      <c r="S25" s="27">
        <f t="shared" ca="1" si="15"/>
        <v>38.73334872684552</v>
      </c>
      <c r="T25" s="41">
        <f t="shared" ca="1" si="18"/>
        <v>250.33766096486755</v>
      </c>
      <c r="U25" s="46"/>
      <c r="W25" s="51">
        <f t="shared" ca="1" si="16"/>
        <v>91712.350151040548</v>
      </c>
      <c r="X25" s="8">
        <f t="shared" ca="1" si="10"/>
        <v>720.0169744490106</v>
      </c>
      <c r="Y25" s="58">
        <f t="shared" ca="1" si="3"/>
        <v>970.35463541387821</v>
      </c>
      <c r="Z25" s="59">
        <f t="shared" ca="1" si="11"/>
        <v>250.33766096486755</v>
      </c>
      <c r="AA25" s="101">
        <f ca="1">IF(N25&lt;=$B$9,IF(N25&lt;$B$10,0,IF(N25=$B$10,SUM($T$6:T25),IF(N25=$B$10+1,IF((Y25-T25)&lt;=$T$5,(Y25-T25),$T$5),IF((Y25-T25)&lt;=$T$5-SUMIF($N$6:N24,"&gt;"&amp;$B$10,$M$6:M24),(Y25-T25),($T$5-SUMIF($N$6:N24,"&gt;"&amp;$B$10,$M$6:M24)))))),"")</f>
        <v>0</v>
      </c>
      <c r="AB25" s="107"/>
    </row>
    <row r="26" spans="4:28" x14ac:dyDescent="0.25">
      <c r="D26" s="63"/>
      <c r="E26" s="2">
        <f t="shared" ca="1" si="12"/>
        <v>21</v>
      </c>
      <c r="F26" s="11">
        <f t="shared" ca="1" si="4"/>
        <v>697.51668864788826</v>
      </c>
      <c r="G26" s="11">
        <f t="shared" ca="1" si="5"/>
        <v>234.10459803914449</v>
      </c>
      <c r="H26" s="12">
        <f t="shared" ca="1" si="0"/>
        <v>931.62128668703269</v>
      </c>
      <c r="I26" s="11">
        <f t="shared" ca="1" si="6"/>
        <v>85741.104125805461</v>
      </c>
      <c r="J26" s="107"/>
      <c r="K26" s="107"/>
      <c r="L26" s="107"/>
      <c r="M26" s="103">
        <f ca="1">IF(N26&lt;=$B$9,IF(N26&lt;$B$10,0,IF(N26=$B$10,SUM($T$6:T26),IF(N26=$B$10+1,IF((Q26-T26)&lt;=$M$5,(Q26-T26),$M$5),IF((Q26-T26)&lt;=$M$5-SUMIF($N$6:N25,"&gt;"&amp;$B$10,$M$6:M25),(Q26-T26),($M$5-SUMIF($N$6:N25,"&gt;"&amp;$B$10,$M$6:M25)))))),"")</f>
        <v>0</v>
      </c>
      <c r="N26" s="30">
        <f t="shared" ca="1" si="13"/>
        <v>21</v>
      </c>
      <c r="O26" s="110">
        <f t="shared" ca="1" si="7"/>
        <v>721.96702042147672</v>
      </c>
      <c r="P26" s="110">
        <f t="shared" ca="1" si="17"/>
        <v>248.3876149924015</v>
      </c>
      <c r="Q26" s="61">
        <f t="shared" ca="1" si="2"/>
        <v>970.35463541387821</v>
      </c>
      <c r="R26" s="31">
        <f t="shared" ca="1" si="8"/>
        <v>90990.38313061907</v>
      </c>
      <c r="S26" s="27">
        <f t="shared" ca="1" si="15"/>
        <v>38.73334872684552</v>
      </c>
      <c r="T26" s="41">
        <f t="shared" ca="1" si="18"/>
        <v>248.3876149924015</v>
      </c>
      <c r="U26" s="46"/>
      <c r="W26" s="51">
        <f t="shared" ca="1" si="16"/>
        <v>90990.38313061907</v>
      </c>
      <c r="X26" s="8">
        <f t="shared" ca="1" si="10"/>
        <v>721.96702042147672</v>
      </c>
      <c r="Y26" s="58">
        <f t="shared" ca="1" si="3"/>
        <v>970.35463541387821</v>
      </c>
      <c r="Z26" s="59">
        <f t="shared" ca="1" si="11"/>
        <v>248.3876149924015</v>
      </c>
      <c r="AA26" s="101">
        <f ca="1">IF(N26&lt;=$B$9,IF(N26&lt;$B$10,0,IF(N26=$B$10,SUM($T$6:T26),IF(N26=$B$10+1,IF((Y26-T26)&lt;=$T$5,(Y26-T26),$T$5),IF((Y26-T26)&lt;=$T$5-SUMIF($N$6:N25,"&gt;"&amp;$B$10,$M$6:M25),(Y26-T26),($T$5-SUMIF($N$6:N25,"&gt;"&amp;$B$10,$M$6:M25)))))),"")</f>
        <v>0</v>
      </c>
      <c r="AB26" s="107"/>
    </row>
    <row r="27" spans="4:28" x14ac:dyDescent="0.25">
      <c r="D27" s="63"/>
      <c r="E27" s="2">
        <f t="shared" ca="1" si="12"/>
        <v>22</v>
      </c>
      <c r="F27" s="11">
        <f t="shared" ca="1" si="4"/>
        <v>699.40579634630956</v>
      </c>
      <c r="G27" s="11">
        <f t="shared" ca="1" si="5"/>
        <v>232.21549034072314</v>
      </c>
      <c r="H27" s="12">
        <f t="shared" ca="1" si="0"/>
        <v>931.62128668703269</v>
      </c>
      <c r="I27" s="11">
        <f t="shared" ca="1" si="6"/>
        <v>85041.698329459148</v>
      </c>
      <c r="J27" s="107"/>
      <c r="K27" s="107"/>
      <c r="L27" s="107"/>
      <c r="M27" s="103">
        <f ca="1">IF(N27&lt;=$B$9,IF(N27&lt;$B$10,0,IF(N27=$B$10,SUM($T$6:T27),IF(N27=$B$10+1,IF((Q27-T27)&lt;=$M$5,(Q27-T27),$M$5),IF((Q27-T27)&lt;=$M$5-SUMIF($N$6:N26,"&gt;"&amp;$B$10,$M$6:M26),(Q27-T27),($M$5-SUMIF($N$6:N26,"&gt;"&amp;$B$10,$M$6:M26)))))),"")</f>
        <v>0</v>
      </c>
      <c r="N27" s="30">
        <f t="shared" ca="1" si="13"/>
        <v>22</v>
      </c>
      <c r="O27" s="110">
        <f t="shared" ca="1" si="7"/>
        <v>723.92234776845157</v>
      </c>
      <c r="P27" s="110">
        <f t="shared" ca="1" si="17"/>
        <v>246.43228764542667</v>
      </c>
      <c r="Q27" s="61">
        <f t="shared" ca="1" si="2"/>
        <v>970.35463541387821</v>
      </c>
      <c r="R27" s="31">
        <f t="shared" ca="1" si="8"/>
        <v>90266.460782850612</v>
      </c>
      <c r="S27" s="27">
        <f t="shared" ca="1" si="15"/>
        <v>38.73334872684552</v>
      </c>
      <c r="T27" s="41">
        <f t="shared" ca="1" si="18"/>
        <v>246.43228764542667</v>
      </c>
      <c r="U27" s="46"/>
      <c r="W27" s="51">
        <f t="shared" ca="1" si="16"/>
        <v>90266.460782850612</v>
      </c>
      <c r="X27" s="8">
        <f t="shared" ca="1" si="10"/>
        <v>723.92234776845157</v>
      </c>
      <c r="Y27" s="58">
        <f t="shared" ca="1" si="3"/>
        <v>970.35463541387821</v>
      </c>
      <c r="Z27" s="59">
        <f t="shared" ca="1" si="11"/>
        <v>246.43228764542667</v>
      </c>
      <c r="AA27" s="101">
        <f ca="1">IF(N27&lt;=$B$9,IF(N27&lt;$B$10,0,IF(N27=$B$10,SUM($T$6:T27),IF(N27=$B$10+1,IF((Y27-T27)&lt;=$T$5,(Y27-T27),$T$5),IF((Y27-T27)&lt;=$T$5-SUMIF($N$6:N26,"&gt;"&amp;$B$10,$M$6:M26),(Y27-T27),($T$5-SUMIF($N$6:N26,"&gt;"&amp;$B$10,$M$6:M26)))))),"")</f>
        <v>0</v>
      </c>
      <c r="AB27" s="107"/>
    </row>
    <row r="28" spans="4:28" x14ac:dyDescent="0.25">
      <c r="D28" s="63"/>
      <c r="E28" s="2">
        <f t="shared" ca="1" si="12"/>
        <v>23</v>
      </c>
      <c r="F28" s="11">
        <f t="shared" ca="1" si="4"/>
        <v>701.30002037808083</v>
      </c>
      <c r="G28" s="11">
        <f t="shared" ca="1" si="5"/>
        <v>230.32126630895186</v>
      </c>
      <c r="H28" s="12">
        <f t="shared" ca="1" si="0"/>
        <v>931.62128668703269</v>
      </c>
      <c r="I28" s="11">
        <f t="shared" ca="1" si="6"/>
        <v>84340.398309081065</v>
      </c>
      <c r="J28" s="107"/>
      <c r="K28" s="107"/>
      <c r="L28" s="107"/>
      <c r="M28" s="103">
        <f ca="1">IF(N28&lt;=$B$9,IF(N28&lt;$B$10,0,IF(N28=$B$10,SUM($T$6:T28),IF(N28=$B$10+1,IF((Q28-T28)&lt;=$M$5,(Q28-T28),$M$5),IF((Q28-T28)&lt;=$M$5-SUMIF($N$6:N27,"&gt;"&amp;$B$10,$M$6:M27),(Q28-T28),($M$5-SUMIF($N$6:N27,"&gt;"&amp;$B$10,$M$6:M27)))))),"")</f>
        <v>0</v>
      </c>
      <c r="N28" s="30">
        <f t="shared" ca="1" si="13"/>
        <v>23</v>
      </c>
      <c r="O28" s="110">
        <f t="shared" ca="1" si="7"/>
        <v>725.88297079365782</v>
      </c>
      <c r="P28" s="110">
        <f t="shared" ca="1" si="17"/>
        <v>244.47166462022042</v>
      </c>
      <c r="Q28" s="61">
        <f t="shared" ca="1" si="2"/>
        <v>970.35463541387821</v>
      </c>
      <c r="R28" s="31">
        <f t="shared" ca="1" si="8"/>
        <v>89540.577812056959</v>
      </c>
      <c r="S28" s="27">
        <f t="shared" ca="1" si="15"/>
        <v>38.73334872684552</v>
      </c>
      <c r="T28" s="41">
        <f t="shared" ca="1" si="18"/>
        <v>244.47166462022042</v>
      </c>
      <c r="U28" s="46"/>
      <c r="W28" s="51">
        <f t="shared" ca="1" si="16"/>
        <v>89540.577812056959</v>
      </c>
      <c r="X28" s="8">
        <f t="shared" ca="1" si="10"/>
        <v>725.88297079365782</v>
      </c>
      <c r="Y28" s="58">
        <f t="shared" ca="1" si="3"/>
        <v>970.35463541387821</v>
      </c>
      <c r="Z28" s="59">
        <f t="shared" ca="1" si="11"/>
        <v>244.47166462022042</v>
      </c>
      <c r="AA28" s="101">
        <f ca="1">IF(N28&lt;=$B$9,IF(N28&lt;$B$10,0,IF(N28=$B$10,SUM($T$6:T28),IF(N28=$B$10+1,IF((Y28-T28)&lt;=$T$5,(Y28-T28),$T$5),IF((Y28-T28)&lt;=$T$5-SUMIF($N$6:N27,"&gt;"&amp;$B$10,$M$6:M27),(Y28-T28),($T$5-SUMIF($N$6:N27,"&gt;"&amp;$B$10,$M$6:M27)))))),"")</f>
        <v>0</v>
      </c>
      <c r="AB28" s="107"/>
    </row>
    <row r="29" spans="4:28" x14ac:dyDescent="0.25">
      <c r="D29" s="63"/>
      <c r="E29" s="2">
        <f t="shared" ca="1" si="12"/>
        <v>24</v>
      </c>
      <c r="F29" s="11">
        <f t="shared" ca="1" si="4"/>
        <v>703.1993745999381</v>
      </c>
      <c r="G29" s="11">
        <f t="shared" ca="1" si="5"/>
        <v>228.42191208709457</v>
      </c>
      <c r="H29" s="12">
        <f t="shared" ca="1" si="0"/>
        <v>931.62128668703269</v>
      </c>
      <c r="I29" s="11">
        <f t="shared" ca="1" si="6"/>
        <v>83637.19893448113</v>
      </c>
      <c r="J29" s="107"/>
      <c r="K29" s="107"/>
      <c r="L29" s="107"/>
      <c r="M29" s="103">
        <f ca="1">IF(N29&lt;=$B$9,IF(N29&lt;$B$10,0,IF(N29=$B$10,SUM($T$6:T29),IF(N29=$B$10+1,IF((Q29-T29)&lt;=$M$5,(Q29-T29),$M$5),IF((Q29-T29)&lt;=$M$5-SUMIF($N$6:N28,"&gt;"&amp;$B$10,$M$6:M28),(Q29-T29),($M$5-SUMIF($N$6:N28,"&gt;"&amp;$B$10,$M$6:M28)))))),"")</f>
        <v>0</v>
      </c>
      <c r="N29" s="30">
        <f t="shared" ca="1" si="13"/>
        <v>24</v>
      </c>
      <c r="O29" s="110">
        <f t="shared" ca="1" si="7"/>
        <v>727.84890383955724</v>
      </c>
      <c r="P29" s="110">
        <f t="shared" ca="1" si="17"/>
        <v>242.50573157432095</v>
      </c>
      <c r="Q29" s="61">
        <f t="shared" ca="1" si="2"/>
        <v>970.35463541387821</v>
      </c>
      <c r="R29" s="31">
        <f t="shared" ca="1" si="8"/>
        <v>88812.728908217396</v>
      </c>
      <c r="S29" s="27">
        <f t="shared" ca="1" si="15"/>
        <v>38.73334872684552</v>
      </c>
      <c r="T29" s="41">
        <f t="shared" ca="1" si="18"/>
        <v>242.50573157432095</v>
      </c>
      <c r="U29" s="46"/>
      <c r="W29" s="51">
        <f t="shared" ca="1" si="16"/>
        <v>88812.728908217396</v>
      </c>
      <c r="X29" s="8">
        <f t="shared" ca="1" si="10"/>
        <v>727.84890383955724</v>
      </c>
      <c r="Y29" s="58">
        <f t="shared" ca="1" si="3"/>
        <v>970.35463541387821</v>
      </c>
      <c r="Z29" s="59">
        <f t="shared" ca="1" si="11"/>
        <v>242.50573157432095</v>
      </c>
      <c r="AA29" s="101">
        <f ca="1">IF(N29&lt;=$B$9,IF(N29&lt;$B$10,0,IF(N29=$B$10,SUM($T$6:T29),IF(N29=$B$10+1,IF((Y29-T29)&lt;=$T$5,(Y29-T29),$T$5),IF((Y29-T29)&lt;=$T$5-SUMIF($N$6:N28,"&gt;"&amp;$B$10,$M$6:M28),(Y29-T29),($T$5-SUMIF($N$6:N28,"&gt;"&amp;$B$10,$M$6:M28)))))),"")</f>
        <v>0</v>
      </c>
      <c r="AB29" s="107"/>
    </row>
    <row r="30" spans="4:28" x14ac:dyDescent="0.25">
      <c r="D30" s="63"/>
      <c r="E30" s="2">
        <f t="shared" ca="1" si="12"/>
        <v>25</v>
      </c>
      <c r="F30" s="11">
        <f t="shared" ca="1" si="4"/>
        <v>705.10387290614631</v>
      </c>
      <c r="G30" s="11">
        <f t="shared" ca="1" si="5"/>
        <v>226.51741378088641</v>
      </c>
      <c r="H30" s="12">
        <f t="shared" ca="1" si="0"/>
        <v>931.62128668703269</v>
      </c>
      <c r="I30" s="11">
        <f t="shared" ca="1" si="6"/>
        <v>82932.09506157499</v>
      </c>
      <c r="J30" s="107"/>
      <c r="K30" s="107"/>
      <c r="L30" s="107"/>
      <c r="M30" s="103">
        <f ca="1">IF(N30&lt;=$B$9,IF(N30&lt;$B$10,0,IF(N30=$B$10,SUM($T$6:T30),IF(N30=$B$10+1,IF((Q30-T30)&lt;=$M$5,(Q30-T30),$M$5),IF((Q30-T30)&lt;=$M$5-SUMIF($N$6:N29,"&gt;"&amp;$B$10,$M$6:M29),(Q30-T30),($M$5-SUMIF($N$6:N29,"&gt;"&amp;$B$10,$M$6:M29)))))),"")</f>
        <v>0</v>
      </c>
      <c r="N30" s="30">
        <f t="shared" ca="1" si="13"/>
        <v>25</v>
      </c>
      <c r="O30" s="110">
        <f t="shared" ca="1" si="7"/>
        <v>729.82016128745613</v>
      </c>
      <c r="P30" s="110">
        <f t="shared" ca="1" si="17"/>
        <v>240.53447412642211</v>
      </c>
      <c r="Q30" s="61">
        <f t="shared" ca="1" si="2"/>
        <v>970.35463541387821</v>
      </c>
      <c r="R30" s="31">
        <f t="shared" ca="1" si="8"/>
        <v>88082.908746929941</v>
      </c>
      <c r="S30" s="27">
        <f t="shared" ca="1" si="15"/>
        <v>38.73334872684552</v>
      </c>
      <c r="T30" s="41">
        <f t="shared" ca="1" si="18"/>
        <v>240.53447412642211</v>
      </c>
      <c r="U30" s="46"/>
      <c r="W30" s="51">
        <f t="shared" ca="1" si="16"/>
        <v>88082.908746929941</v>
      </c>
      <c r="X30" s="8">
        <f t="shared" ca="1" si="10"/>
        <v>729.82016128745613</v>
      </c>
      <c r="Y30" s="58">
        <f t="shared" ca="1" si="3"/>
        <v>970.35463541387821</v>
      </c>
      <c r="Z30" s="59">
        <f t="shared" ca="1" si="11"/>
        <v>240.53447412642211</v>
      </c>
      <c r="AA30" s="101">
        <f ca="1">IF(N30&lt;=$B$9,IF(N30&lt;$B$10,0,IF(N30=$B$10,SUM($T$6:T30),IF(N30=$B$10+1,IF((Y30-T30)&lt;=$T$5,(Y30-T30),$T$5),IF((Y30-T30)&lt;=$T$5-SUMIF($N$6:N29,"&gt;"&amp;$B$10,$M$6:M29),(Y30-T30),($T$5-SUMIF($N$6:N29,"&gt;"&amp;$B$10,$M$6:M29)))))),"")</f>
        <v>0</v>
      </c>
      <c r="AB30" s="107"/>
    </row>
    <row r="31" spans="4:28" x14ac:dyDescent="0.25">
      <c r="D31" s="63"/>
      <c r="E31" s="2">
        <f t="shared" ca="1" si="12"/>
        <v>26</v>
      </c>
      <c r="F31" s="11">
        <f t="shared" ca="1" si="4"/>
        <v>707.01352922860042</v>
      </c>
      <c r="G31" s="11">
        <f t="shared" ca="1" si="5"/>
        <v>224.60775745843227</v>
      </c>
      <c r="H31" s="12">
        <f t="shared" ca="1" si="0"/>
        <v>931.62128668703269</v>
      </c>
      <c r="I31" s="11">
        <f t="shared" ca="1" si="6"/>
        <v>82225.08153234639</v>
      </c>
      <c r="J31" s="107"/>
      <c r="K31" s="107"/>
      <c r="L31" s="107"/>
      <c r="M31" s="103">
        <f ca="1">IF(N31&lt;=$B$9,IF(N31&lt;$B$10,0,IF(N31=$B$10,SUM($T$6:T31),IF(N31=$B$10+1,IF((Q31-T31)&lt;=$M$5,(Q31-T31),$M$5),IF((Q31-T31)&lt;=$M$5-SUMIF($N$6:N30,"&gt;"&amp;$B$10,$M$6:M30),(Q31-T31),($M$5-SUMIF($N$6:N30,"&gt;"&amp;$B$10,$M$6:M30)))))),"")</f>
        <v>0</v>
      </c>
      <c r="N31" s="30">
        <f t="shared" ca="1" si="13"/>
        <v>26</v>
      </c>
      <c r="O31" s="110">
        <f t="shared" ca="1" si="7"/>
        <v>731.79675755760968</v>
      </c>
      <c r="P31" s="110">
        <f t="shared" ca="1" si="17"/>
        <v>238.55787785626859</v>
      </c>
      <c r="Q31" s="61">
        <f t="shared" ca="1" si="2"/>
        <v>970.35463541387821</v>
      </c>
      <c r="R31" s="31">
        <f t="shared" ca="1" si="8"/>
        <v>87351.111989372337</v>
      </c>
      <c r="S31" s="27">
        <f t="shared" ca="1" si="15"/>
        <v>38.73334872684552</v>
      </c>
      <c r="T31" s="41">
        <f t="shared" ca="1" si="18"/>
        <v>238.55787785626859</v>
      </c>
      <c r="U31" s="46"/>
      <c r="W31" s="51">
        <f t="shared" ca="1" si="16"/>
        <v>87351.111989372337</v>
      </c>
      <c r="X31" s="8">
        <f t="shared" ca="1" si="10"/>
        <v>731.79675755760968</v>
      </c>
      <c r="Y31" s="58">
        <f t="shared" ca="1" si="3"/>
        <v>970.35463541387821</v>
      </c>
      <c r="Z31" s="59">
        <f t="shared" ca="1" si="11"/>
        <v>238.55787785626859</v>
      </c>
      <c r="AA31" s="101">
        <f ca="1">IF(N31&lt;=$B$9,IF(N31&lt;$B$10,0,IF(N31=$B$10,SUM($T$6:T31),IF(N31=$B$10+1,IF((Y31-T31)&lt;=$T$5,(Y31-T31),$T$5),IF((Y31-T31)&lt;=$T$5-SUMIF($N$6:N30,"&gt;"&amp;$B$10,$M$6:M30),(Y31-T31),($T$5-SUMIF($N$6:N30,"&gt;"&amp;$B$10,$M$6:M30)))))),"")</f>
        <v>0</v>
      </c>
      <c r="AB31" s="107"/>
    </row>
    <row r="32" spans="4:28" x14ac:dyDescent="0.25">
      <c r="D32" s="63"/>
      <c r="E32" s="2">
        <f t="shared" ca="1" si="12"/>
        <v>27</v>
      </c>
      <c r="F32" s="11">
        <f t="shared" ca="1" si="4"/>
        <v>708.92835753692793</v>
      </c>
      <c r="G32" s="11">
        <f t="shared" ca="1" si="5"/>
        <v>222.69292915010482</v>
      </c>
      <c r="H32" s="12">
        <f t="shared" ca="1" si="0"/>
        <v>931.62128668703269</v>
      </c>
      <c r="I32" s="11">
        <f t="shared" ca="1" si="6"/>
        <v>81516.153174809457</v>
      </c>
      <c r="J32" s="107"/>
      <c r="K32" s="107"/>
      <c r="L32" s="107"/>
      <c r="M32" s="103">
        <f ca="1">IF(N32&lt;=$B$9,IF(N32&lt;$B$10,0,IF(N32=$B$10,SUM($T$6:T32),IF(N32=$B$10+1,IF((Q32-T32)&lt;=$M$5,(Q32-T32),$M$5),IF((Q32-T32)&lt;=$M$5-SUMIF($N$6:N31,"&gt;"&amp;$B$10,$M$6:M31),(Q32-T32),($M$5-SUMIF($N$6:N31,"&gt;"&amp;$B$10,$M$6:M31)))))),"")</f>
        <v>0</v>
      </c>
      <c r="N32" s="30">
        <f t="shared" ca="1" si="13"/>
        <v>27</v>
      </c>
      <c r="O32" s="110">
        <f t="shared" ca="1" si="7"/>
        <v>733.77870710932814</v>
      </c>
      <c r="P32" s="110">
        <f t="shared" ca="1" si="17"/>
        <v>236.57592830455008</v>
      </c>
      <c r="Q32" s="61">
        <f t="shared" ca="1" si="2"/>
        <v>970.35463541387821</v>
      </c>
      <c r="R32" s="31">
        <f t="shared" ca="1" si="8"/>
        <v>86617.333282263004</v>
      </c>
      <c r="S32" s="27">
        <f t="shared" ca="1" si="15"/>
        <v>38.73334872684552</v>
      </c>
      <c r="T32" s="41">
        <f t="shared" ca="1" si="18"/>
        <v>236.57592830455008</v>
      </c>
      <c r="U32" s="46"/>
      <c r="W32" s="51">
        <f t="shared" ca="1" si="16"/>
        <v>86617.333282263004</v>
      </c>
      <c r="X32" s="8">
        <f t="shared" ca="1" si="10"/>
        <v>733.77870710932814</v>
      </c>
      <c r="Y32" s="58">
        <f t="shared" ca="1" si="3"/>
        <v>970.35463541387821</v>
      </c>
      <c r="Z32" s="59">
        <f t="shared" ca="1" si="11"/>
        <v>236.57592830455008</v>
      </c>
      <c r="AA32" s="101">
        <f ca="1">IF(N32&lt;=$B$9,IF(N32&lt;$B$10,0,IF(N32=$B$10,SUM($T$6:T32),IF(N32=$B$10+1,IF((Y32-T32)&lt;=$T$5,(Y32-T32),$T$5),IF((Y32-T32)&lt;=$T$5-SUMIF($N$6:N31,"&gt;"&amp;$B$10,$M$6:M31),(Y32-T32),($T$5-SUMIF($N$6:N31,"&gt;"&amp;$B$10,$M$6:M31)))))),"")</f>
        <v>0</v>
      </c>
      <c r="AB32" s="107"/>
    </row>
    <row r="33" spans="4:28" x14ac:dyDescent="0.25">
      <c r="D33" s="63"/>
      <c r="E33" s="2">
        <f t="shared" ca="1" si="12"/>
        <v>28</v>
      </c>
      <c r="F33" s="11">
        <f ca="1">IF(E33&lt;=$B$9,H33-G33,"")</f>
        <v>710.84837183859042</v>
      </c>
      <c r="G33" s="11">
        <f t="shared" ca="1" si="5"/>
        <v>220.7729148484423</v>
      </c>
      <c r="H33" s="12">
        <f t="shared" ca="1" si="0"/>
        <v>931.62128668703269</v>
      </c>
      <c r="I33" s="11">
        <f t="shared" ca="1" si="6"/>
        <v>80805.304802970873</v>
      </c>
      <c r="J33" s="107"/>
      <c r="K33" s="107"/>
      <c r="L33" s="107"/>
      <c r="M33" s="103">
        <f ca="1">IF(N33&lt;=$B$9,IF(N33&lt;$B$10,0,IF(N33=$B$10,SUM($T$6:T33),IF(N33=$B$10+1,IF((Q33-T33)&lt;=$M$5,(Q33-T33),$M$5),IF((Q33-T33)&lt;=$M$5-SUMIF($N$6:N32,"&gt;"&amp;$B$10,$M$6:M32),(Q33-T33),($M$5-SUMIF($N$6:N32,"&gt;"&amp;$B$10,$M$6:M32)))))),"")</f>
        <v>0</v>
      </c>
      <c r="N33" s="30">
        <f t="shared" ca="1" si="13"/>
        <v>28</v>
      </c>
      <c r="O33" s="110">
        <f t="shared" ca="1" si="7"/>
        <v>735.76602444108255</v>
      </c>
      <c r="P33" s="110">
        <f t="shared" ca="1" si="17"/>
        <v>234.58861097279564</v>
      </c>
      <c r="Q33" s="61">
        <f t="shared" ca="1" si="2"/>
        <v>970.35463541387821</v>
      </c>
      <c r="R33" s="31">
        <f t="shared" ca="1" si="8"/>
        <v>85881.567257821924</v>
      </c>
      <c r="S33" s="27">
        <f t="shared" ca="1" si="15"/>
        <v>38.73334872684552</v>
      </c>
      <c r="T33" s="65">
        <f t="shared" ca="1" si="18"/>
        <v>234.58861097279564</v>
      </c>
      <c r="U33" s="66"/>
      <c r="V33" s="47"/>
      <c r="W33" s="67">
        <f t="shared" ca="1" si="16"/>
        <v>85881.567257821924</v>
      </c>
      <c r="X33" s="61">
        <f t="shared" ca="1" si="10"/>
        <v>735.76602444108255</v>
      </c>
      <c r="Y33" s="58">
        <f t="shared" ca="1" si="3"/>
        <v>970.35463541387821</v>
      </c>
      <c r="Z33" s="59">
        <f t="shared" ca="1" si="11"/>
        <v>234.58861097279564</v>
      </c>
      <c r="AA33" s="101">
        <f ca="1">IF(N33&lt;=$B$9,IF(N33&lt;$B$10,0,IF(N33=$B$10,SUM($T$6:T33),IF(N33=$B$10+1,IF((Y33-T33)&lt;=$T$5,(Y33-T33),$T$5),IF((Y33-T33)&lt;=$T$5-SUMIF($N$6:N32,"&gt;"&amp;$B$10,$M$6:M32),(Y33-T33),($T$5-SUMIF($N$6:N32,"&gt;"&amp;$B$10,$M$6:M32)))))),"")</f>
        <v>0</v>
      </c>
      <c r="AB33" s="107"/>
    </row>
    <row r="34" spans="4:28" x14ac:dyDescent="0.25">
      <c r="D34" s="63"/>
      <c r="E34" s="2">
        <f t="shared" ca="1" si="12"/>
        <v>29</v>
      </c>
      <c r="F34" s="11">
        <f t="shared" ca="1" si="4"/>
        <v>712.77358617898653</v>
      </c>
      <c r="G34" s="11">
        <f t="shared" ca="1" si="5"/>
        <v>218.84770050804613</v>
      </c>
      <c r="H34" s="12">
        <f t="shared" ca="1" si="0"/>
        <v>931.62128668703269</v>
      </c>
      <c r="I34" s="11">
        <f t="shared" ca="1" si="6"/>
        <v>80092.531216791889</v>
      </c>
      <c r="J34" s="107"/>
      <c r="K34" s="107"/>
      <c r="L34" s="107"/>
      <c r="M34" s="103">
        <f ca="1">IF(N34&lt;=$B$9,IF(N34&lt;$B$10,0,IF(N34=$B$10,SUM($T$6:T34),IF(N34=$B$10+1,IF((Q34-T34)&lt;=$M$5,(Q34-T34),$M$5),IF((Q34-T34)&lt;=$M$5-SUMIF($N$6:N33,"&gt;"&amp;$B$10,$M$6:M33),(Q34-T34),($M$5-SUMIF($N$6:N33,"&gt;"&amp;$B$10,$M$6:M33)))))),"")</f>
        <v>0</v>
      </c>
      <c r="N34" s="30">
        <f t="shared" ca="1" si="13"/>
        <v>29</v>
      </c>
      <c r="O34" s="110">
        <f t="shared" ca="1" si="7"/>
        <v>737.75872409061049</v>
      </c>
      <c r="P34" s="110">
        <f t="shared" ca="1" si="17"/>
        <v>232.59591132326773</v>
      </c>
      <c r="Q34" s="61">
        <f t="shared" ca="1" si="2"/>
        <v>970.35463541387821</v>
      </c>
      <c r="R34" s="31">
        <f t="shared" ca="1" si="8"/>
        <v>85143.80853373131</v>
      </c>
      <c r="S34" s="27">
        <f t="shared" ca="1" si="15"/>
        <v>38.73334872684552</v>
      </c>
      <c r="T34" s="65">
        <f t="shared" ca="1" si="18"/>
        <v>232.59591132326773</v>
      </c>
      <c r="U34" s="66"/>
      <c r="V34" s="47"/>
      <c r="W34" s="67">
        <f ca="1">IF(N34&lt;=$B$9,W33-X34,"")</f>
        <v>85143.80853373131</v>
      </c>
      <c r="X34" s="61">
        <f t="shared" ca="1" si="10"/>
        <v>737.75872409061049</v>
      </c>
      <c r="Y34" s="58">
        <f t="shared" ca="1" si="3"/>
        <v>970.35463541387821</v>
      </c>
      <c r="Z34" s="59">
        <f t="shared" ca="1" si="11"/>
        <v>232.59591132326773</v>
      </c>
      <c r="AA34" s="101">
        <f ca="1">IF(N34&lt;=$B$9,IF(N34&lt;$B$10,0,IF(N34=$B$10,SUM($T$6:T34),IF(N34=$B$10+1,IF((Y34-T34)&lt;=$T$5,(Y34-T34),$T$5),IF((Y34-T34)&lt;=$T$5-SUMIF($N$6:N33,"&gt;"&amp;$B$10,$M$6:M33),(Y34-T34),($T$5-SUMIF($N$6:N33,"&gt;"&amp;$B$10,$M$6:M33)))))),"")</f>
        <v>0</v>
      </c>
      <c r="AB34" s="107"/>
    </row>
    <row r="35" spans="4:28" x14ac:dyDescent="0.25">
      <c r="D35" s="63"/>
      <c r="E35" s="2">
        <f t="shared" ca="1" si="12"/>
        <v>30</v>
      </c>
      <c r="F35" s="11">
        <f t="shared" ca="1" si="4"/>
        <v>714.70401464155464</v>
      </c>
      <c r="G35" s="11">
        <f t="shared" ca="1" si="5"/>
        <v>216.91727204547803</v>
      </c>
      <c r="H35" s="12">
        <f t="shared" ca="1" si="0"/>
        <v>931.62128668703269</v>
      </c>
      <c r="I35" s="11">
        <f t="shared" ca="1" si="6"/>
        <v>79377.827202150336</v>
      </c>
      <c r="J35" s="107"/>
      <c r="K35" s="107"/>
      <c r="L35" s="107"/>
      <c r="M35" s="103">
        <f ca="1">IF(N35&lt;=$B$9,IF(N35&lt;$B$10,0,IF(N35=$B$10,SUM($T$6:T35),IF(N35=$B$10+1,IF((Q35-T35)&lt;=$M$5,(Q35-T35),$M$5),IF((Q35-T35)&lt;=$M$5-SUMIF($N$6:N34,"&gt;"&amp;$B$10,$M$6:M34),(Q35-T35),($M$5-SUMIF($N$6:N34,"&gt;"&amp;$B$10,$M$6:M34)))))),"")</f>
        <v>0</v>
      </c>
      <c r="N35" s="30">
        <f t="shared" ca="1" si="13"/>
        <v>30</v>
      </c>
      <c r="O35" s="110">
        <f t="shared" ca="1" si="7"/>
        <v>739.75682063502256</v>
      </c>
      <c r="P35" s="110">
        <f t="shared" ca="1" si="17"/>
        <v>230.59781477885565</v>
      </c>
      <c r="Q35" s="61">
        <f t="shared" ca="1" si="2"/>
        <v>970.35463541387821</v>
      </c>
      <c r="R35" s="31">
        <f t="shared" ca="1" si="8"/>
        <v>84404.051713096283</v>
      </c>
      <c r="S35" s="27">
        <f t="shared" ca="1" si="15"/>
        <v>38.73334872684552</v>
      </c>
      <c r="T35" s="65">
        <f t="shared" ca="1" si="18"/>
        <v>230.59781477885565</v>
      </c>
      <c r="U35" s="66"/>
      <c r="V35" s="47"/>
      <c r="W35" s="67">
        <f t="shared" ca="1" si="16"/>
        <v>84404.051713096283</v>
      </c>
      <c r="X35" s="61">
        <f t="shared" ca="1" si="10"/>
        <v>739.75682063502256</v>
      </c>
      <c r="Y35" s="58">
        <f t="shared" ca="1" si="3"/>
        <v>970.35463541387821</v>
      </c>
      <c r="Z35" s="59">
        <f t="shared" ca="1" si="11"/>
        <v>230.59781477885565</v>
      </c>
      <c r="AA35" s="101">
        <f ca="1">IF(N35&lt;=$B$9,IF(N35&lt;$B$10,0,IF(N35=$B$10,SUM($T$6:T35),IF(N35=$B$10+1,IF((Y35-T35)&lt;=$T$5,(Y35-T35),$T$5),IF((Y35-T35)&lt;=$T$5-SUMIF($N$6:N34,"&gt;"&amp;$B$10,$M$6:M34),(Y35-T35),($T$5-SUMIF($N$6:N34,"&gt;"&amp;$B$10,$M$6:M34)))))),"")</f>
        <v>0</v>
      </c>
      <c r="AB35" s="107"/>
    </row>
    <row r="36" spans="4:28" x14ac:dyDescent="0.25">
      <c r="D36" s="63"/>
      <c r="E36" s="2">
        <f t="shared" ca="1" si="12"/>
        <v>31</v>
      </c>
      <c r="F36" s="11">
        <f t="shared" ca="1" si="4"/>
        <v>716.63967134787549</v>
      </c>
      <c r="G36" s="11">
        <f t="shared" ca="1" si="5"/>
        <v>214.98161533915717</v>
      </c>
      <c r="H36" s="12">
        <f t="shared" ca="1" si="0"/>
        <v>931.62128668703269</v>
      </c>
      <c r="I36" s="11">
        <f t="shared" ca="1" si="6"/>
        <v>78661.187530802461</v>
      </c>
      <c r="J36" s="107"/>
      <c r="K36" s="107"/>
      <c r="L36" s="107"/>
      <c r="M36" s="103">
        <f ca="1">IF(N36&lt;=$B$9,IF(N36&lt;$B$10,0,IF(N36=$B$10,SUM($T$6:T36),IF(N36=$B$10+1,IF((Q36-T36)&lt;=$M$5,(Q36-T36),$M$5),IF((Q36-T36)&lt;=$M$5-SUMIF($N$6:N35,"&gt;"&amp;$B$10,$M$6:M35),(Q36-T36),($M$5-SUMIF($N$6:N35,"&gt;"&amp;$B$10,$M$6:M35)))))),"")</f>
        <v>0</v>
      </c>
      <c r="N36" s="30">
        <f t="shared" ca="1" si="13"/>
        <v>31</v>
      </c>
      <c r="O36" s="110">
        <f t="shared" ca="1" si="7"/>
        <v>741.76032869090909</v>
      </c>
      <c r="P36" s="110">
        <f t="shared" ca="1" si="17"/>
        <v>228.59430672296912</v>
      </c>
      <c r="Q36" s="61">
        <f t="shared" ca="1" si="2"/>
        <v>970.35463541387821</v>
      </c>
      <c r="R36" s="31">
        <f t="shared" ca="1" si="8"/>
        <v>83662.291384405369</v>
      </c>
      <c r="S36" s="27">
        <f t="shared" ca="1" si="15"/>
        <v>38.73334872684552</v>
      </c>
      <c r="T36" s="41">
        <f t="shared" ca="1" si="18"/>
        <v>228.59430672296912</v>
      </c>
      <c r="U36" s="46"/>
      <c r="W36" s="51">
        <f t="shared" ca="1" si="16"/>
        <v>83662.291384405369</v>
      </c>
      <c r="X36" s="8">
        <f t="shared" ca="1" si="10"/>
        <v>741.76032869090909</v>
      </c>
      <c r="Y36" s="58">
        <f t="shared" ca="1" si="3"/>
        <v>970.35463541387821</v>
      </c>
      <c r="Z36" s="59">
        <f t="shared" ca="1" si="11"/>
        <v>228.59430672296912</v>
      </c>
      <c r="AA36" s="101">
        <f ca="1">IF(N36&lt;=$B$9,IF(N36&lt;$B$10,0,IF(N36=$B$10,SUM($T$6:T36),IF(N36=$B$10+1,IF((Y36-T36)&lt;=$T$5,(Y36-T36),$T$5),IF((Y36-T36)&lt;=$T$5-SUMIF($N$6:N35,"&gt;"&amp;$B$10,$M$6:M35),(Y36-T36),($T$5-SUMIF($N$6:N35,"&gt;"&amp;$B$10,$M$6:M35)))))),"")</f>
        <v>0</v>
      </c>
      <c r="AB36" s="107"/>
    </row>
    <row r="37" spans="4:28" x14ac:dyDescent="0.25">
      <c r="D37" s="63"/>
      <c r="E37" s="2">
        <f t="shared" ca="1" si="12"/>
        <v>32</v>
      </c>
      <c r="F37" s="11">
        <f t="shared" ca="1" si="4"/>
        <v>718.58057045777605</v>
      </c>
      <c r="G37" s="11">
        <f t="shared" ca="1" si="5"/>
        <v>213.04071622925667</v>
      </c>
      <c r="H37" s="12">
        <f t="shared" ca="1" si="0"/>
        <v>931.62128668703269</v>
      </c>
      <c r="I37" s="11">
        <f t="shared" ca="1" si="6"/>
        <v>77942.606960344681</v>
      </c>
      <c r="J37" s="107"/>
      <c r="K37" s="107"/>
      <c r="L37" s="107"/>
      <c r="M37" s="103">
        <f ca="1">IF(N37&lt;=$B$9,IF(N37&lt;$B$10,0,IF(N37=$B$10,SUM($T$6:T37),IF(N37=$B$10+1,IF((Q37-T37)&lt;=$M$5,(Q37-T37),$M$5),IF((Q37-T37)&lt;=$M$5-SUMIF($N$6:N36,"&gt;"&amp;$B$10,$M$6:M36),(Q37-T37),($M$5-SUMIF($N$6:N36,"&gt;"&amp;$B$10,$M$6:M36)))))),"")</f>
        <v>0</v>
      </c>
      <c r="N37" s="30">
        <f t="shared" ca="1" si="13"/>
        <v>32</v>
      </c>
      <c r="O37" s="110">
        <f t="shared" ca="1" si="7"/>
        <v>743.76926291444704</v>
      </c>
      <c r="P37" s="110">
        <f t="shared" ca="1" si="17"/>
        <v>226.5853724994312</v>
      </c>
      <c r="Q37" s="61">
        <f t="shared" ca="1" si="2"/>
        <v>970.35463541387821</v>
      </c>
      <c r="R37" s="31">
        <f t="shared" ca="1" si="8"/>
        <v>82918.522121490925</v>
      </c>
      <c r="S37" s="27">
        <f t="shared" ca="1" si="15"/>
        <v>38.73334872684552</v>
      </c>
      <c r="T37" s="41">
        <f t="shared" ca="1" si="18"/>
        <v>226.5853724994312</v>
      </c>
      <c r="U37" s="46"/>
      <c r="W37" s="51">
        <f t="shared" ca="1" si="16"/>
        <v>82918.522121490925</v>
      </c>
      <c r="X37" s="8">
        <f t="shared" ca="1" si="10"/>
        <v>743.76926291444704</v>
      </c>
      <c r="Y37" s="58">
        <f t="shared" ca="1" si="3"/>
        <v>970.35463541387821</v>
      </c>
      <c r="Z37" s="59">
        <f t="shared" ca="1" si="11"/>
        <v>226.5853724994312</v>
      </c>
      <c r="AA37" s="101">
        <f ca="1">IF(N37&lt;=$B$9,IF(N37&lt;$B$10,0,IF(N37=$B$10,SUM($T$6:T37),IF(N37=$B$10+1,IF((Y37-T37)&lt;=$T$5,(Y37-T37),$T$5),IF((Y37-T37)&lt;=$T$5-SUMIF($N$6:N36,"&gt;"&amp;$B$10,$M$6:M36),(Y37-T37),($T$5-SUMIF($N$6:N36,"&gt;"&amp;$B$10,$M$6:M36)))))),"")</f>
        <v>0</v>
      </c>
      <c r="AB37" s="107"/>
    </row>
    <row r="38" spans="4:28" x14ac:dyDescent="0.25">
      <c r="D38" s="63"/>
      <c r="E38" s="2">
        <f t="shared" ca="1" si="12"/>
        <v>33</v>
      </c>
      <c r="F38" s="11">
        <f t="shared" ca="1" si="4"/>
        <v>720.52672616943255</v>
      </c>
      <c r="G38" s="11">
        <f t="shared" ca="1" si="5"/>
        <v>211.09456051760017</v>
      </c>
      <c r="H38" s="12">
        <f t="shared" ca="1" si="0"/>
        <v>931.62128668703269</v>
      </c>
      <c r="I38" s="11">
        <f t="shared" ca="1" si="6"/>
        <v>77222.080234175242</v>
      </c>
      <c r="J38" s="107"/>
      <c r="K38" s="107"/>
      <c r="L38" s="107"/>
      <c r="M38" s="103">
        <f ca="1">IF(N38&lt;=$B$9,IF(N38&lt;$B$10,0,IF(N38=$B$10,SUM($T$6:T38),IF(N38=$B$10+1,IF((Q38-T38)&lt;=$M$5,(Q38-T38),$M$5),IF((Q38-T38)&lt;=$M$5-SUMIF($N$6:N37,"&gt;"&amp;$B$10,$M$6:M37),(Q38-T38),($M$5-SUMIF($N$6:N37,"&gt;"&amp;$B$10,$M$6:M37)))))),"")</f>
        <v>0</v>
      </c>
      <c r="N38" s="30">
        <f t="shared" ca="1" si="13"/>
        <v>33</v>
      </c>
      <c r="O38" s="110">
        <f t="shared" ca="1" si="7"/>
        <v>745.78363800150692</v>
      </c>
      <c r="P38" s="110">
        <f t="shared" ca="1" si="17"/>
        <v>224.57099741237127</v>
      </c>
      <c r="Q38" s="61">
        <f t="shared" ca="1" si="2"/>
        <v>970.35463541387821</v>
      </c>
      <c r="R38" s="31">
        <f t="shared" ca="1" si="8"/>
        <v>82172.738483489418</v>
      </c>
      <c r="S38" s="27">
        <f t="shared" ca="1" si="15"/>
        <v>38.73334872684552</v>
      </c>
      <c r="T38" s="41">
        <f t="shared" ca="1" si="18"/>
        <v>224.57099741237127</v>
      </c>
      <c r="U38" s="46"/>
      <c r="W38" s="51">
        <f t="shared" ca="1" si="16"/>
        <v>82172.738483489418</v>
      </c>
      <c r="X38" s="8">
        <f t="shared" ca="1" si="10"/>
        <v>745.78363800150692</v>
      </c>
      <c r="Y38" s="58">
        <f t="shared" ca="1" si="3"/>
        <v>970.35463541387821</v>
      </c>
      <c r="Z38" s="59">
        <f t="shared" ca="1" si="11"/>
        <v>224.57099741237127</v>
      </c>
      <c r="AA38" s="101">
        <f ca="1">IF(N38&lt;=$B$9,IF(N38&lt;$B$10,0,IF(N38=$B$10,SUM($T$6:T38),IF(N38=$B$10+1,IF((Y38-T38)&lt;=$T$5,(Y38-T38),$T$5),IF((Y38-T38)&lt;=$T$5-SUMIF($N$6:N37,"&gt;"&amp;$B$10,$M$6:M37),(Y38-T38),($T$5-SUMIF($N$6:N37,"&gt;"&amp;$B$10,$M$6:M37)))))),"")</f>
        <v>0</v>
      </c>
      <c r="AB38" s="107"/>
    </row>
    <row r="39" spans="4:28" x14ac:dyDescent="0.25">
      <c r="D39" s="63"/>
      <c r="E39" s="2">
        <f t="shared" ca="1" si="12"/>
        <v>34</v>
      </c>
      <c r="F39" s="11">
        <f t="shared" ca="1" si="4"/>
        <v>722.47815271947479</v>
      </c>
      <c r="G39" s="11">
        <f t="shared" ca="1" si="5"/>
        <v>209.14313396755796</v>
      </c>
      <c r="H39" s="12">
        <f t="shared" ca="1" si="0"/>
        <v>931.62128668703269</v>
      </c>
      <c r="I39" s="11">
        <f t="shared" ca="1" si="6"/>
        <v>76499.602081455771</v>
      </c>
      <c r="J39" s="107"/>
      <c r="K39" s="107"/>
      <c r="L39" s="107"/>
      <c r="M39" s="103">
        <f ca="1">IF(N39&lt;=$B$9,IF(N39&lt;$B$10,0,IF(N39=$B$10,SUM($T$6:T39),IF(N39=$B$10+1,IF((Q39-T39)&lt;=$M$5,(Q39-T39),$M$5),IF((Q39-T39)&lt;=$M$5-SUMIF($N$6:N38,"&gt;"&amp;$B$10,$M$6:M38),(Q39-T39),($M$5-SUMIF($N$6:N38,"&gt;"&amp;$B$10,$M$6:M38)))))),"")</f>
        <v>0</v>
      </c>
      <c r="N39" s="30">
        <f t="shared" ca="1" si="13"/>
        <v>34</v>
      </c>
      <c r="O39" s="110">
        <f t="shared" ca="1" si="7"/>
        <v>747.8034686877611</v>
      </c>
      <c r="P39" s="110">
        <f t="shared" ca="1" si="17"/>
        <v>222.55116672611717</v>
      </c>
      <c r="Q39" s="61">
        <f t="shared" ca="1" si="2"/>
        <v>970.35463541387821</v>
      </c>
      <c r="R39" s="31">
        <f t="shared" ca="1" si="8"/>
        <v>81424.935014801653</v>
      </c>
      <c r="S39" s="27">
        <f t="shared" ca="1" si="15"/>
        <v>38.73334872684552</v>
      </c>
      <c r="T39" s="41">
        <f t="shared" ca="1" si="18"/>
        <v>222.55116672611717</v>
      </c>
      <c r="U39" s="46"/>
      <c r="W39" s="51">
        <f t="shared" ca="1" si="16"/>
        <v>81424.935014801653</v>
      </c>
      <c r="X39" s="8">
        <f t="shared" ca="1" si="10"/>
        <v>747.8034686877611</v>
      </c>
      <c r="Y39" s="58">
        <f t="shared" ca="1" si="3"/>
        <v>970.35463541387821</v>
      </c>
      <c r="Z39" s="59">
        <f t="shared" ca="1" si="11"/>
        <v>222.55116672611717</v>
      </c>
      <c r="AA39" s="101">
        <f ca="1">IF(N39&lt;=$B$9,IF(N39&lt;$B$10,0,IF(N39=$B$10,SUM($T$6:T39),IF(N39=$B$10+1,IF((Y39-T39)&lt;=$T$5,(Y39-T39),$T$5),IF((Y39-T39)&lt;=$T$5-SUMIF($N$6:N38,"&gt;"&amp;$B$10,$M$6:M38),(Y39-T39),($T$5-SUMIF($N$6:N38,"&gt;"&amp;$B$10,$M$6:M38)))))),"")</f>
        <v>0</v>
      </c>
      <c r="AB39" s="107"/>
    </row>
    <row r="40" spans="4:28" x14ac:dyDescent="0.25">
      <c r="D40" s="63"/>
      <c r="E40" s="2">
        <f t="shared" ca="1" si="12"/>
        <v>35</v>
      </c>
      <c r="F40" s="11">
        <f t="shared" ca="1" si="4"/>
        <v>724.43486438308992</v>
      </c>
      <c r="G40" s="11">
        <f t="shared" ca="1" si="5"/>
        <v>207.18642230394272</v>
      </c>
      <c r="H40" s="12">
        <f t="shared" ca="1" si="0"/>
        <v>931.62128668703269</v>
      </c>
      <c r="I40" s="11">
        <f t="shared" ca="1" si="6"/>
        <v>75775.167217072682</v>
      </c>
      <c r="J40" s="107"/>
      <c r="K40" s="107"/>
      <c r="L40" s="107"/>
      <c r="M40" s="103">
        <f ca="1">IF(N40&lt;=$B$9,IF(N40&lt;$B$10,0,IF(N40=$B$10,SUM($T$6:T40),IF(N40=$B$10+1,IF((Q40-T40)&lt;=$M$5,(Q40-T40),$M$5),IF((Q40-T40)&lt;=$M$5-SUMIF($N$6:N39,"&gt;"&amp;$B$10,$M$6:M39),(Q40-T40),($M$5-SUMIF($N$6:N39,"&gt;"&amp;$B$10,$M$6:M39)))))),"")</f>
        <v>0</v>
      </c>
      <c r="N40" s="30">
        <f t="shared" ca="1" si="13"/>
        <v>35</v>
      </c>
      <c r="O40" s="110">
        <f t="shared" ca="1" si="7"/>
        <v>749.82876974879036</v>
      </c>
      <c r="P40" s="110">
        <f t="shared" ca="1" si="17"/>
        <v>220.52586566508782</v>
      </c>
      <c r="Q40" s="61">
        <f t="shared" ca="1" si="2"/>
        <v>970.35463541387821</v>
      </c>
      <c r="R40" s="31">
        <f t="shared" ca="1" si="8"/>
        <v>80675.106245052855</v>
      </c>
      <c r="S40" s="27">
        <f t="shared" ca="1" si="15"/>
        <v>38.73334872684552</v>
      </c>
      <c r="T40" s="41">
        <f t="shared" ca="1" si="18"/>
        <v>220.52586566508782</v>
      </c>
      <c r="U40" s="46"/>
      <c r="W40" s="51">
        <f t="shared" ca="1" si="16"/>
        <v>80675.106245052855</v>
      </c>
      <c r="X40" s="8">
        <f t="shared" ca="1" si="10"/>
        <v>749.82876974879036</v>
      </c>
      <c r="Y40" s="58">
        <f t="shared" ca="1" si="3"/>
        <v>970.35463541387821</v>
      </c>
      <c r="Z40" s="59">
        <f t="shared" ca="1" si="11"/>
        <v>220.52586566508782</v>
      </c>
      <c r="AA40" s="101">
        <f ca="1">IF(N40&lt;=$B$9,IF(N40&lt;$B$10,0,IF(N40=$B$10,SUM($T$6:T40),IF(N40=$B$10+1,IF((Y40-T40)&lt;=$T$5,(Y40-T40),$T$5),IF((Y40-T40)&lt;=$T$5-SUMIF($N$6:N39,"&gt;"&amp;$B$10,$M$6:M39),(Y40-T40),($T$5-SUMIF($N$6:N39,"&gt;"&amp;$B$10,$M$6:M39)))))),"")</f>
        <v>0</v>
      </c>
      <c r="AB40" s="107"/>
    </row>
    <row r="41" spans="4:28" x14ac:dyDescent="0.25">
      <c r="D41" s="63"/>
      <c r="E41" s="2">
        <f t="shared" ca="1" si="12"/>
        <v>36</v>
      </c>
      <c r="F41" s="11">
        <f t="shared" ca="1" si="4"/>
        <v>726.39687547412746</v>
      </c>
      <c r="G41" s="11">
        <f t="shared" ca="1" si="5"/>
        <v>205.22441121290518</v>
      </c>
      <c r="H41" s="12">
        <f t="shared" ca="1" si="0"/>
        <v>931.62128668703269</v>
      </c>
      <c r="I41" s="11">
        <f t="shared" ca="1" si="6"/>
        <v>75048.77034159856</v>
      </c>
      <c r="J41" s="107"/>
      <c r="K41" s="107"/>
      <c r="L41" s="107"/>
      <c r="M41" s="103">
        <f ca="1">IF(N41&lt;=$B$9,IF(N41&lt;$B$10,0,IF(N41=$B$10,SUM($T$6:T41),IF(N41=$B$10+1,IF((Q41-T41)&lt;=$M$5,(Q41-T41),$M$5),IF((Q41-T41)&lt;=$M$5-SUMIF($N$6:N40,"&gt;"&amp;$B$10,$M$6:M40),(Q41-T41),($M$5-SUMIF($N$6:N40,"&gt;"&amp;$B$10,$M$6:M40)))))),"")</f>
        <v>0</v>
      </c>
      <c r="N41" s="30">
        <f t="shared" ca="1" si="13"/>
        <v>36</v>
      </c>
      <c r="O41" s="110">
        <f t="shared" ca="1" si="7"/>
        <v>751.85955600019338</v>
      </c>
      <c r="P41" s="110">
        <f t="shared" ca="1" si="17"/>
        <v>218.49507941368483</v>
      </c>
      <c r="Q41" s="61">
        <f t="shared" ca="1" si="2"/>
        <v>970.35463541387821</v>
      </c>
      <c r="R41" s="31">
        <f t="shared" ca="1" si="8"/>
        <v>79923.246689052656</v>
      </c>
      <c r="S41" s="27">
        <f t="shared" ca="1" si="15"/>
        <v>38.73334872684552</v>
      </c>
      <c r="T41" s="41">
        <f t="shared" ca="1" si="18"/>
        <v>218.49507941368483</v>
      </c>
      <c r="U41" s="46"/>
      <c r="W41" s="51">
        <f t="shared" ca="1" si="16"/>
        <v>79923.246689052656</v>
      </c>
      <c r="X41" s="8">
        <f t="shared" ca="1" si="10"/>
        <v>751.85955600019338</v>
      </c>
      <c r="Y41" s="58">
        <f t="shared" ca="1" si="3"/>
        <v>970.35463541387821</v>
      </c>
      <c r="Z41" s="59">
        <f t="shared" ca="1" si="11"/>
        <v>218.49507941368483</v>
      </c>
      <c r="AA41" s="101">
        <f ca="1">IF(N41&lt;=$B$9,IF(N41&lt;$B$10,0,IF(N41=$B$10,SUM($T$6:T41),IF(N41=$B$10+1,IF((Y41-T41)&lt;=$T$5,(Y41-T41),$T$5),IF((Y41-T41)&lt;=$T$5-SUMIF($N$6:N40,"&gt;"&amp;$B$10,$M$6:M40),(Y41-T41),($T$5-SUMIF($N$6:N40,"&gt;"&amp;$B$10,$M$6:M40)))))),"")</f>
        <v>0</v>
      </c>
      <c r="AB41" s="107"/>
    </row>
    <row r="42" spans="4:28" x14ac:dyDescent="0.25">
      <c r="D42" s="63"/>
      <c r="E42" s="2">
        <f t="shared" ca="1" si="12"/>
        <v>37</v>
      </c>
      <c r="F42" s="11">
        <f t="shared" ca="1" si="4"/>
        <v>728.36420034520324</v>
      </c>
      <c r="G42" s="11">
        <f t="shared" ca="1" si="5"/>
        <v>203.25708634182945</v>
      </c>
      <c r="H42" s="12">
        <f t="shared" ca="1" si="0"/>
        <v>931.62128668703269</v>
      </c>
      <c r="I42" s="11">
        <f t="shared" ca="1" si="6"/>
        <v>74320.406141253363</v>
      </c>
      <c r="J42" s="107"/>
      <c r="K42" s="107"/>
      <c r="L42" s="107"/>
      <c r="M42" s="103">
        <f ca="1">IF(N42&lt;=$B$9,IF(N42&lt;$B$10,0,IF(N42=$B$10,SUM($T$6:T42),IF(N42=$B$10+1,IF((Q42-T42)&lt;=$M$5,(Q42-T42),$M$5),IF((Q42-T42)&lt;=$M$5-SUMIF($N$6:N41,"&gt;"&amp;$B$10,$M$6:M41),(Q42-T42),($M$5-SUMIF($N$6:N41,"&gt;"&amp;$B$10,$M$6:M41)))))),"")</f>
        <v>0</v>
      </c>
      <c r="N42" s="30">
        <f t="shared" ca="1" si="13"/>
        <v>37</v>
      </c>
      <c r="O42" s="110">
        <f t="shared" ca="1" si="7"/>
        <v>753.89584229769389</v>
      </c>
      <c r="P42" s="110">
        <f t="shared" ca="1" si="17"/>
        <v>216.4587931161843</v>
      </c>
      <c r="Q42" s="61">
        <f t="shared" ca="1" si="2"/>
        <v>970.35463541387821</v>
      </c>
      <c r="R42" s="31">
        <f t="shared" ca="1" si="8"/>
        <v>79169.350846754969</v>
      </c>
      <c r="S42" s="27">
        <f t="shared" ca="1" si="15"/>
        <v>38.73334872684552</v>
      </c>
      <c r="T42" s="41">
        <f t="shared" ca="1" si="18"/>
        <v>216.4587931161843</v>
      </c>
      <c r="U42" s="46"/>
      <c r="W42" s="51">
        <f t="shared" ca="1" si="16"/>
        <v>79169.350846754969</v>
      </c>
      <c r="X42" s="8">
        <f t="shared" ca="1" si="10"/>
        <v>753.89584229769389</v>
      </c>
      <c r="Y42" s="58">
        <f t="shared" ca="1" si="3"/>
        <v>970.35463541387821</v>
      </c>
      <c r="Z42" s="59">
        <f t="shared" ca="1" si="11"/>
        <v>216.4587931161843</v>
      </c>
      <c r="AA42" s="101">
        <f ca="1">IF(N42&lt;=$B$9,IF(N42&lt;$B$10,0,IF(N42=$B$10,SUM($T$6:T42),IF(N42=$B$10+1,IF((Y42-T42)&lt;=$T$5,(Y42-T42),$T$5),IF((Y42-T42)&lt;=$T$5-SUMIF($N$6:N41,"&gt;"&amp;$B$10,$M$6:M41),(Y42-T42),($T$5-SUMIF($N$6:N41,"&gt;"&amp;$B$10,$M$6:M41)))))),"")</f>
        <v>0</v>
      </c>
      <c r="AB42" s="107"/>
    </row>
    <row r="43" spans="4:28" x14ac:dyDescent="0.25">
      <c r="D43" s="63"/>
      <c r="E43" s="2">
        <f t="shared" ca="1" si="12"/>
        <v>38</v>
      </c>
      <c r="F43" s="11">
        <f t="shared" ca="1" si="4"/>
        <v>730.33685338780481</v>
      </c>
      <c r="G43" s="11">
        <f t="shared" ca="1" si="5"/>
        <v>201.28443329922786</v>
      </c>
      <c r="H43" s="12">
        <f t="shared" ca="1" si="0"/>
        <v>931.62128668703269</v>
      </c>
      <c r="I43" s="11">
        <f t="shared" ca="1" si="6"/>
        <v>73590.069287865554</v>
      </c>
      <c r="J43" s="107"/>
      <c r="K43" s="107"/>
      <c r="L43" s="107"/>
      <c r="M43" s="103">
        <f ca="1">IF(N43&lt;=$B$9,IF(N43&lt;$B$10,0,IF(N43=$B$10,SUM($T$6:T43),IF(N43=$B$10+1,IF((Q43-T43)&lt;=$M$5,(Q43-T43),$M$5),IF((Q43-T43)&lt;=$M$5-SUMIF($N$6:N42,"&gt;"&amp;$B$10,$M$6:M42),(Q43-T43),($M$5-SUMIF($N$6:N42,"&gt;"&amp;$B$10,$M$6:M42)))))),"")</f>
        <v>0</v>
      </c>
      <c r="N43" s="30">
        <f t="shared" ca="1" si="13"/>
        <v>38</v>
      </c>
      <c r="O43" s="110">
        <f t="shared" ca="1" si="7"/>
        <v>755.9376435372501</v>
      </c>
      <c r="P43" s="110">
        <f t="shared" ca="1" si="17"/>
        <v>214.41699187662806</v>
      </c>
      <c r="Q43" s="61">
        <f t="shared" ca="1" si="2"/>
        <v>970.35463541387821</v>
      </c>
      <c r="R43" s="31">
        <f t="shared" ca="1" si="8"/>
        <v>78413.413203217715</v>
      </c>
      <c r="S43" s="27">
        <f t="shared" ca="1" si="15"/>
        <v>38.73334872684552</v>
      </c>
      <c r="T43" s="41">
        <f t="shared" ca="1" si="18"/>
        <v>214.41699187662806</v>
      </c>
      <c r="U43" s="46"/>
      <c r="W43" s="51">
        <f t="shared" ca="1" si="16"/>
        <v>78413.413203217715</v>
      </c>
      <c r="X43" s="8">
        <f t="shared" ca="1" si="10"/>
        <v>755.9376435372501</v>
      </c>
      <c r="Y43" s="58">
        <f t="shared" ca="1" si="3"/>
        <v>970.35463541387821</v>
      </c>
      <c r="Z43" s="59">
        <f t="shared" ca="1" si="11"/>
        <v>214.41699187662806</v>
      </c>
      <c r="AA43" s="101">
        <f ca="1">IF(N43&lt;=$B$9,IF(N43&lt;$B$10,0,IF(N43=$B$10,SUM($T$6:T43),IF(N43=$B$10+1,IF((Y43-T43)&lt;=$T$5,(Y43-T43),$T$5),IF((Y43-T43)&lt;=$T$5-SUMIF($N$6:N42,"&gt;"&amp;$B$10,$M$6:M42),(Y43-T43),($T$5-SUMIF($N$6:N42,"&gt;"&amp;$B$10,$M$6:M42)))))),"")</f>
        <v>0</v>
      </c>
      <c r="AB43" s="107"/>
    </row>
    <row r="44" spans="4:28" x14ac:dyDescent="0.25">
      <c r="D44" s="63"/>
      <c r="E44" s="2">
        <f t="shared" ca="1" si="12"/>
        <v>39</v>
      </c>
      <c r="F44" s="11">
        <f t="shared" ca="1" si="4"/>
        <v>732.31484903239675</v>
      </c>
      <c r="G44" s="11">
        <f t="shared" ca="1" si="5"/>
        <v>199.30643765463589</v>
      </c>
      <c r="H44" s="12">
        <f t="shared" ca="1" si="0"/>
        <v>931.62128668703269</v>
      </c>
      <c r="I44" s="11">
        <f t="shared" ca="1" si="6"/>
        <v>72857.754438833159</v>
      </c>
      <c r="J44" s="107"/>
      <c r="K44" s="107"/>
      <c r="L44" s="107"/>
      <c r="M44" s="103">
        <f ca="1">IF(N44&lt;=$B$9,IF(N44&lt;$B$10,0,IF(N44=$B$10,SUM($T$6:T44),IF(N44=$B$10+1,IF((Q44-T44)&lt;=$M$5,(Q44-T44),$M$5),IF((Q44-T44)&lt;=$M$5-SUMIF($N$6:N43,"&gt;"&amp;$B$10,$M$6:M43),(Q44-T44),($M$5-SUMIF($N$6:N43,"&gt;"&amp;$B$10,$M$6:M43)))))),"")</f>
        <v>0</v>
      </c>
      <c r="N44" s="30">
        <f t="shared" ca="1" si="13"/>
        <v>39</v>
      </c>
      <c r="O44" s="110">
        <f t="shared" ca="1" si="7"/>
        <v>757.98497465516357</v>
      </c>
      <c r="P44" s="110">
        <f t="shared" ca="1" si="17"/>
        <v>212.36966075871464</v>
      </c>
      <c r="Q44" s="61">
        <f t="shared" ca="1" si="2"/>
        <v>970.35463541387821</v>
      </c>
      <c r="R44" s="31">
        <f t="shared" ca="1" si="8"/>
        <v>77655.428228562552</v>
      </c>
      <c r="S44" s="27">
        <f t="shared" ca="1" si="15"/>
        <v>38.73334872684552</v>
      </c>
      <c r="T44" s="41">
        <f t="shared" ca="1" si="18"/>
        <v>212.36966075871464</v>
      </c>
      <c r="U44" s="46"/>
      <c r="W44" s="51">
        <f t="shared" ca="1" si="16"/>
        <v>77655.428228562552</v>
      </c>
      <c r="X44" s="8">
        <f t="shared" ca="1" si="10"/>
        <v>757.98497465516357</v>
      </c>
      <c r="Y44" s="58">
        <f t="shared" ca="1" si="3"/>
        <v>970.35463541387821</v>
      </c>
      <c r="Z44" s="59">
        <f t="shared" ca="1" si="11"/>
        <v>212.36966075871464</v>
      </c>
      <c r="AA44" s="101">
        <f ca="1">IF(N44&lt;=$B$9,IF(N44&lt;$B$10,0,IF(N44=$B$10,SUM($T$6:T44),IF(N44=$B$10+1,IF((Y44-T44)&lt;=$T$5,(Y44-T44),$T$5),IF((Y44-T44)&lt;=$T$5-SUMIF($N$6:N43,"&gt;"&amp;$B$10,$M$6:M43),(Y44-T44),($T$5-SUMIF($N$6:N43,"&gt;"&amp;$B$10,$M$6:M43)))))),"")</f>
        <v>0</v>
      </c>
      <c r="AB44" s="107"/>
    </row>
    <row r="45" spans="4:28" x14ac:dyDescent="0.25">
      <c r="D45" s="63"/>
      <c r="E45" s="2">
        <f t="shared" ca="1" si="12"/>
        <v>40</v>
      </c>
      <c r="F45" s="11">
        <f t="shared" ca="1" si="4"/>
        <v>734.29820174852625</v>
      </c>
      <c r="G45" s="11">
        <f t="shared" ca="1" si="5"/>
        <v>197.32308493850647</v>
      </c>
      <c r="H45" s="12">
        <f t="shared" ca="1" si="0"/>
        <v>931.62128668703269</v>
      </c>
      <c r="I45" s="11">
        <f t="shared" ca="1" si="6"/>
        <v>72123.45623708464</v>
      </c>
      <c r="J45" s="107"/>
      <c r="K45" s="107"/>
      <c r="L45" s="107"/>
      <c r="M45" s="103">
        <f ca="1">IF(N45&lt;=$B$9,IF(N45&lt;$B$10,0,IF(N45=$B$10,SUM($T$6:T45),IF(N45=$B$10+1,IF((Q45-T45)&lt;=$M$5,(Q45-T45),$M$5),IF((Q45-T45)&lt;=$M$5-SUMIF($N$6:N44,"&gt;"&amp;$B$10,$M$6:M44),(Q45-T45),($M$5-SUMIF($N$6:N44,"&gt;"&amp;$B$10,$M$6:M44)))))),"")</f>
        <v>0</v>
      </c>
      <c r="N45" s="30">
        <f t="shared" ca="1" si="13"/>
        <v>40</v>
      </c>
      <c r="O45" s="110">
        <f t="shared" ca="1" si="7"/>
        <v>760.03785062818793</v>
      </c>
      <c r="P45" s="110">
        <f t="shared" ca="1" si="17"/>
        <v>210.31678478569026</v>
      </c>
      <c r="Q45" s="61">
        <f t="shared" ca="1" si="2"/>
        <v>970.35463541387821</v>
      </c>
      <c r="R45" s="31">
        <f t="shared" ca="1" si="8"/>
        <v>76895.390377934367</v>
      </c>
      <c r="S45" s="27">
        <f t="shared" ca="1" si="15"/>
        <v>38.73334872684552</v>
      </c>
      <c r="T45" s="41">
        <f t="shared" ca="1" si="18"/>
        <v>210.31678478569026</v>
      </c>
      <c r="U45" s="46"/>
      <c r="W45" s="51">
        <f t="shared" ca="1" si="16"/>
        <v>76895.390377934367</v>
      </c>
      <c r="X45" s="8">
        <f t="shared" ca="1" si="10"/>
        <v>760.03785062818793</v>
      </c>
      <c r="Y45" s="58">
        <f t="shared" ca="1" si="3"/>
        <v>970.35463541387821</v>
      </c>
      <c r="Z45" s="59">
        <f t="shared" ca="1" si="11"/>
        <v>210.31678478569026</v>
      </c>
      <c r="AA45" s="101">
        <f ca="1">IF(N45&lt;=$B$9,IF(N45&lt;$B$10,0,IF(N45=$B$10,SUM($T$6:T45),IF(N45=$B$10+1,IF((Y45-T45)&lt;=$T$5,(Y45-T45),$T$5),IF((Y45-T45)&lt;=$T$5-SUMIF($N$6:N44,"&gt;"&amp;$B$10,$M$6:M44),(Y45-T45),($T$5-SUMIF($N$6:N44,"&gt;"&amp;$B$10,$M$6:M44)))))),"")</f>
        <v>0</v>
      </c>
      <c r="AB45" s="107"/>
    </row>
    <row r="46" spans="4:28" x14ac:dyDescent="0.25">
      <c r="D46" s="63"/>
      <c r="E46" s="2">
        <f t="shared" ca="1" si="12"/>
        <v>41</v>
      </c>
      <c r="F46" s="11">
        <f t="shared" ca="1" si="4"/>
        <v>736.28692604492846</v>
      </c>
      <c r="G46" s="11">
        <f t="shared" ca="1" si="5"/>
        <v>195.33436064210423</v>
      </c>
      <c r="H46" s="12">
        <f t="shared" ca="1" si="0"/>
        <v>931.62128668703269</v>
      </c>
      <c r="I46" s="11">
        <f t="shared" ca="1" si="6"/>
        <v>71387.169311039717</v>
      </c>
      <c r="J46" s="107"/>
      <c r="K46" s="107"/>
      <c r="L46" s="107"/>
      <c r="M46" s="103">
        <f ca="1">IF(N46&lt;=$B$9,IF(N46&lt;$B$10,0,IF(N46=$B$10,SUM($T$6:T46),IF(N46=$B$10+1,IF((Q46-T46)&lt;=$M$5,(Q46-T46),$M$5),IF((Q46-T46)&lt;=$M$5-SUMIF($N$6:N45,"&gt;"&amp;$B$10,$M$6:M45),(Q46-T46),($M$5-SUMIF($N$6:N45,"&gt;"&amp;$B$10,$M$6:M45)))))),"")</f>
        <v>0</v>
      </c>
      <c r="N46" s="30">
        <f t="shared" ca="1" si="13"/>
        <v>41</v>
      </c>
      <c r="O46" s="110">
        <f t="shared" ca="1" si="7"/>
        <v>762.09628647363934</v>
      </c>
      <c r="P46" s="110">
        <f t="shared" ca="1" si="17"/>
        <v>208.25834894023893</v>
      </c>
      <c r="Q46" s="61">
        <f t="shared" ca="1" si="2"/>
        <v>970.35463541387821</v>
      </c>
      <c r="R46" s="31">
        <f t="shared" ca="1" si="8"/>
        <v>76133.294091460732</v>
      </c>
      <c r="S46" s="27">
        <f t="shared" ca="1" si="15"/>
        <v>38.73334872684552</v>
      </c>
      <c r="T46" s="41">
        <f t="shared" ca="1" si="18"/>
        <v>208.25834894023893</v>
      </c>
      <c r="U46" s="46"/>
      <c r="W46" s="51">
        <f t="shared" ca="1" si="16"/>
        <v>76133.294091460732</v>
      </c>
      <c r="X46" s="8">
        <f t="shared" ca="1" si="10"/>
        <v>762.09628647363934</v>
      </c>
      <c r="Y46" s="58">
        <f t="shared" ca="1" si="3"/>
        <v>970.35463541387821</v>
      </c>
      <c r="Z46" s="59">
        <f t="shared" ca="1" si="11"/>
        <v>208.25834894023893</v>
      </c>
      <c r="AA46" s="101">
        <f ca="1">IF(N46&lt;=$B$9,IF(N46&lt;$B$10,0,IF(N46=$B$10,SUM($T$6:T46),IF(N46=$B$10+1,IF((Y46-T46)&lt;=$T$5,(Y46-T46),$T$5),IF((Y46-T46)&lt;=$T$5-SUMIF($N$6:N45,"&gt;"&amp;$B$10,$M$6:M45),(Y46-T46),($T$5-SUMIF($N$6:N45,"&gt;"&amp;$B$10,$M$6:M45)))))),"")</f>
        <v>0</v>
      </c>
      <c r="AB46" s="107"/>
    </row>
    <row r="47" spans="4:28" x14ac:dyDescent="0.25">
      <c r="D47" s="63"/>
      <c r="E47" s="2">
        <f t="shared" ca="1" si="12"/>
        <v>42</v>
      </c>
      <c r="F47" s="11">
        <f t="shared" ca="1" si="4"/>
        <v>738.28103646963348</v>
      </c>
      <c r="G47" s="11">
        <f t="shared" ca="1" si="5"/>
        <v>193.34025021739924</v>
      </c>
      <c r="H47" s="12">
        <f t="shared" ca="1" si="0"/>
        <v>931.62128668703269</v>
      </c>
      <c r="I47" s="11">
        <f t="shared" ca="1" si="6"/>
        <v>70648.888274570083</v>
      </c>
      <c r="J47" s="107"/>
      <c r="K47" s="107"/>
      <c r="L47" s="107"/>
      <c r="M47" s="103">
        <f ca="1">IF(N47&lt;=$B$9,IF(N47&lt;$B$10,0,IF(N47=$B$10,SUM($T$6:T47),IF(N47=$B$10+1,IF((Q47-T47)&lt;=$M$5,(Q47-T47),$M$5),IF((Q47-T47)&lt;=$M$5-SUMIF($N$6:N46,"&gt;"&amp;$B$10,$M$6:M46),(Q47-T47),($M$5-SUMIF($N$6:N46,"&gt;"&amp;$B$10,$M$6:M46)))))),"")</f>
        <v>0</v>
      </c>
      <c r="N47" s="30">
        <f t="shared" ca="1" si="13"/>
        <v>42</v>
      </c>
      <c r="O47" s="110">
        <f t="shared" ca="1" si="7"/>
        <v>764.16029724950545</v>
      </c>
      <c r="P47" s="110">
        <f t="shared" ca="1" si="17"/>
        <v>206.19433816437282</v>
      </c>
      <c r="Q47" s="61">
        <f t="shared" ca="1" si="2"/>
        <v>970.35463541387821</v>
      </c>
      <c r="R47" s="31">
        <f t="shared" ca="1" si="8"/>
        <v>75369.13379421123</v>
      </c>
      <c r="S47" s="27">
        <f t="shared" ca="1" si="15"/>
        <v>38.73334872684552</v>
      </c>
      <c r="T47" s="41">
        <f t="shared" ca="1" si="18"/>
        <v>206.19433816437282</v>
      </c>
      <c r="U47" s="46"/>
      <c r="W47" s="51">
        <f t="shared" ca="1" si="16"/>
        <v>75369.13379421123</v>
      </c>
      <c r="X47" s="8">
        <f t="shared" ca="1" si="10"/>
        <v>764.16029724950545</v>
      </c>
      <c r="Y47" s="58">
        <f t="shared" ca="1" si="3"/>
        <v>970.35463541387821</v>
      </c>
      <c r="Z47" s="59">
        <f t="shared" ca="1" si="11"/>
        <v>206.19433816437282</v>
      </c>
      <c r="AA47" s="101">
        <f ca="1">IF(N47&lt;=$B$9,IF(N47&lt;$B$10,0,IF(N47=$B$10,SUM($T$6:T47),IF(N47=$B$10+1,IF((Y47-T47)&lt;=$T$5,(Y47-T47),$T$5),IF((Y47-T47)&lt;=$T$5-SUMIF($N$6:N46,"&gt;"&amp;$B$10,$M$6:M46),(Y47-T47),($T$5-SUMIF($N$6:N46,"&gt;"&amp;$B$10,$M$6:M46)))))),"")</f>
        <v>0</v>
      </c>
      <c r="AB47" s="107"/>
    </row>
    <row r="48" spans="4:28" x14ac:dyDescent="0.25">
      <c r="D48" s="63"/>
      <c r="E48" s="2">
        <f t="shared" ca="1" si="12"/>
        <v>43</v>
      </c>
      <c r="F48" s="11">
        <f t="shared" ca="1" si="4"/>
        <v>740.28054761007206</v>
      </c>
      <c r="G48" s="11">
        <f t="shared" ca="1" si="5"/>
        <v>191.34073907696066</v>
      </c>
      <c r="H48" s="12">
        <f t="shared" ca="1" si="0"/>
        <v>931.62128668703269</v>
      </c>
      <c r="I48" s="11">
        <f t="shared" ca="1" si="6"/>
        <v>69908.607726960006</v>
      </c>
      <c r="J48" s="107"/>
      <c r="K48" s="107"/>
      <c r="L48" s="107"/>
      <c r="M48" s="103">
        <f ca="1">IF(N48&lt;=$B$9,IF(N48&lt;$B$10,0,IF(N48=$B$10,SUM($T$6:T48),IF(N48=$B$10+1,IF((Q48-T48)&lt;=$M$5,(Q48-T48),$M$5),IF((Q48-T48)&lt;=$M$5-SUMIF($N$6:N47,"&gt;"&amp;$B$10,$M$6:M47),(Q48-T48),($M$5-SUMIF($N$6:N47,"&gt;"&amp;$B$10,$M$6:M47)))))),"")</f>
        <v>0</v>
      </c>
      <c r="N48" s="30">
        <f t="shared" ca="1" si="13"/>
        <v>43</v>
      </c>
      <c r="O48" s="110">
        <f t="shared" ca="1" si="7"/>
        <v>766.22989805455609</v>
      </c>
      <c r="P48" s="110">
        <f t="shared" ca="1" si="17"/>
        <v>204.1247373593221</v>
      </c>
      <c r="Q48" s="61">
        <f t="shared" ca="1" si="2"/>
        <v>970.35463541387821</v>
      </c>
      <c r="R48" s="31">
        <f t="shared" ca="1" si="8"/>
        <v>74602.903896156669</v>
      </c>
      <c r="S48" s="27">
        <f t="shared" ca="1" si="15"/>
        <v>38.73334872684552</v>
      </c>
      <c r="T48" s="41">
        <f t="shared" ca="1" si="18"/>
        <v>204.1247373593221</v>
      </c>
      <c r="U48" s="46"/>
      <c r="W48" s="51">
        <f t="shared" ca="1" si="16"/>
        <v>74602.903896156669</v>
      </c>
      <c r="X48" s="8">
        <f t="shared" ca="1" si="10"/>
        <v>766.22989805455609</v>
      </c>
      <c r="Y48" s="58">
        <f t="shared" ca="1" si="3"/>
        <v>970.35463541387821</v>
      </c>
      <c r="Z48" s="59">
        <f t="shared" ca="1" si="11"/>
        <v>204.1247373593221</v>
      </c>
      <c r="AA48" s="101">
        <f ca="1">IF(N48&lt;=$B$9,IF(N48&lt;$B$10,0,IF(N48=$B$10,SUM($T$6:T48),IF(N48=$B$10+1,IF((Y48-T48)&lt;=$T$5,(Y48-T48),$T$5),IF((Y48-T48)&lt;=$T$5-SUMIF($N$6:N47,"&gt;"&amp;$B$10,$M$6:M47),(Y48-T48),($T$5-SUMIF($N$6:N47,"&gt;"&amp;$B$10,$M$6:M47)))))),"")</f>
        <v>0</v>
      </c>
      <c r="AB48" s="107"/>
    </row>
    <row r="49" spans="4:28" x14ac:dyDescent="0.25">
      <c r="D49" s="63"/>
      <c r="E49" s="2">
        <f t="shared" ca="1" si="12"/>
        <v>44</v>
      </c>
      <c r="F49" s="11">
        <f t="shared" ca="1" si="4"/>
        <v>742.28547409318264</v>
      </c>
      <c r="G49" s="11">
        <f t="shared" ca="1" si="5"/>
        <v>189.33581259385002</v>
      </c>
      <c r="H49" s="12">
        <f t="shared" ca="1" si="0"/>
        <v>931.62128668703269</v>
      </c>
      <c r="I49" s="11">
        <f t="shared" ca="1" si="6"/>
        <v>69166.322252866827</v>
      </c>
      <c r="J49" s="107"/>
      <c r="K49" s="107"/>
      <c r="L49" s="107"/>
      <c r="M49" s="103">
        <f ca="1">IF(N49&lt;=$B$9,IF(N49&lt;$B$10,0,IF(N49=$B$10,SUM($T$6:T49),IF(N49=$B$10+1,IF((Q49-T49)&lt;=$M$5,(Q49-T49),$M$5),IF((Q49-T49)&lt;=$M$5-SUMIF($N$6:N48,"&gt;"&amp;$B$10,$M$6:M48),(Q49-T49),($M$5-SUMIF($N$6:N48,"&gt;"&amp;$B$10,$M$6:M48)))))),"")</f>
        <v>0</v>
      </c>
      <c r="N49" s="30">
        <f t="shared" ca="1" si="13"/>
        <v>44</v>
      </c>
      <c r="O49" s="110">
        <f t="shared" ca="1" si="7"/>
        <v>768.30510402845391</v>
      </c>
      <c r="P49" s="110">
        <f t="shared" ca="1" si="17"/>
        <v>202.04953138542433</v>
      </c>
      <c r="Q49" s="61">
        <f t="shared" ca="1" si="2"/>
        <v>970.35463541387821</v>
      </c>
      <c r="R49" s="31">
        <f t="shared" ca="1" si="8"/>
        <v>73834.598792128221</v>
      </c>
      <c r="S49" s="27">
        <f t="shared" ca="1" si="15"/>
        <v>38.73334872684552</v>
      </c>
      <c r="T49" s="41">
        <f t="shared" ca="1" si="18"/>
        <v>202.04953138542433</v>
      </c>
      <c r="U49" s="46"/>
      <c r="W49" s="51">
        <f t="shared" ca="1" si="16"/>
        <v>73834.598792128221</v>
      </c>
      <c r="X49" s="8">
        <f t="shared" ca="1" si="10"/>
        <v>768.30510402845391</v>
      </c>
      <c r="Y49" s="58">
        <f t="shared" ca="1" si="3"/>
        <v>970.35463541387821</v>
      </c>
      <c r="Z49" s="59">
        <f t="shared" ca="1" si="11"/>
        <v>202.04953138542433</v>
      </c>
      <c r="AA49" s="101">
        <f ca="1">IF(N49&lt;=$B$9,IF(N49&lt;$B$10,0,IF(N49=$B$10,SUM($T$6:T49),IF(N49=$B$10+1,IF((Y49-T49)&lt;=$T$5,(Y49-T49),$T$5),IF((Y49-T49)&lt;=$T$5-SUMIF($N$6:N48,"&gt;"&amp;$B$10,$M$6:M48),(Y49-T49),($T$5-SUMIF($N$6:N48,"&gt;"&amp;$B$10,$M$6:M48)))))),"")</f>
        <v>0</v>
      </c>
      <c r="AB49" s="107"/>
    </row>
    <row r="50" spans="4:28" x14ac:dyDescent="0.25">
      <c r="D50" s="63"/>
      <c r="E50" s="2">
        <f t="shared" ca="1" si="12"/>
        <v>45</v>
      </c>
      <c r="F50" s="11">
        <f t="shared" ca="1" si="4"/>
        <v>744.29583058551839</v>
      </c>
      <c r="G50" s="11">
        <f t="shared" ca="1" si="5"/>
        <v>187.32545610151433</v>
      </c>
      <c r="H50" s="12">
        <f t="shared" ca="1" si="0"/>
        <v>931.62128668703269</v>
      </c>
      <c r="I50" s="11">
        <f t="shared" ca="1" si="6"/>
        <v>68422.026422281313</v>
      </c>
      <c r="J50" s="107"/>
      <c r="K50" s="107"/>
      <c r="L50" s="107"/>
      <c r="M50" s="103">
        <f ca="1">IF(N50&lt;=$B$9,IF(N50&lt;$B$10,0,IF(N50=$B$10,SUM($T$6:T50),IF(N50=$B$10+1,IF((Q50-T50)&lt;=$M$5,(Q50-T50),$M$5),IF((Q50-T50)&lt;=$M$5-SUMIF($N$6:N49,"&gt;"&amp;$B$10,$M$6:M49),(Q50-T50),($M$5-SUMIF($N$6:N49,"&gt;"&amp;$B$10,$M$6:M49)))))),"")</f>
        <v>0</v>
      </c>
      <c r="N50" s="30">
        <f t="shared" ca="1" si="13"/>
        <v>45</v>
      </c>
      <c r="O50" s="110">
        <f t="shared" ca="1" si="7"/>
        <v>770.38593035186432</v>
      </c>
      <c r="P50" s="110">
        <f t="shared" ca="1" si="17"/>
        <v>199.96870506201395</v>
      </c>
      <c r="Q50" s="61">
        <f t="shared" ca="1" si="2"/>
        <v>970.35463541387821</v>
      </c>
      <c r="R50" s="31">
        <f t="shared" ca="1" si="8"/>
        <v>73064.212861776352</v>
      </c>
      <c r="S50" s="27">
        <f t="shared" ca="1" si="15"/>
        <v>38.73334872684552</v>
      </c>
      <c r="T50" s="41">
        <f t="shared" ca="1" si="18"/>
        <v>199.96870506201395</v>
      </c>
      <c r="U50" s="46"/>
      <c r="W50" s="51">
        <f t="shared" ca="1" si="16"/>
        <v>73064.212861776352</v>
      </c>
      <c r="X50" s="8">
        <f t="shared" ca="1" si="10"/>
        <v>770.38593035186432</v>
      </c>
      <c r="Y50" s="58">
        <f t="shared" ca="1" si="3"/>
        <v>970.35463541387821</v>
      </c>
      <c r="Z50" s="59">
        <f t="shared" ca="1" si="11"/>
        <v>199.96870506201395</v>
      </c>
      <c r="AA50" s="101">
        <f ca="1">IF(N50&lt;=$B$9,IF(N50&lt;$B$10,0,IF(N50=$B$10,SUM($T$6:T50),IF(N50=$B$10+1,IF((Y50-T50)&lt;=$T$5,(Y50-T50),$T$5),IF((Y50-T50)&lt;=$T$5-SUMIF($N$6:N49,"&gt;"&amp;$B$10,$M$6:M49),(Y50-T50),($T$5-SUMIF($N$6:N49,"&gt;"&amp;$B$10,$M$6:M49)))))),"")</f>
        <v>0</v>
      </c>
      <c r="AB50" s="107"/>
    </row>
    <row r="51" spans="4:28" x14ac:dyDescent="0.25">
      <c r="D51" s="63"/>
      <c r="E51" s="2">
        <f t="shared" ca="1" si="12"/>
        <v>46</v>
      </c>
      <c r="F51" s="11">
        <f t="shared" ca="1" si="4"/>
        <v>746.31163179335408</v>
      </c>
      <c r="G51" s="11">
        <f t="shared" ca="1" si="5"/>
        <v>185.30965489367856</v>
      </c>
      <c r="H51" s="12">
        <f t="shared" ca="1" si="0"/>
        <v>931.62128668703269</v>
      </c>
      <c r="I51" s="11">
        <f t="shared" ca="1" si="6"/>
        <v>67675.714790487953</v>
      </c>
      <c r="J51" s="107"/>
      <c r="K51" s="107"/>
      <c r="L51" s="107"/>
      <c r="M51" s="103">
        <f ca="1">IF(N51&lt;=$B$9,IF(N51&lt;$B$10,0,IF(N51=$B$10,SUM($T$6:T51),IF(N51=$B$10+1,IF((Q51-T51)&lt;=$M$5,(Q51-T51),$M$5),IF((Q51-T51)&lt;=$M$5-SUMIF($N$6:N50,"&gt;"&amp;$B$10,$M$6:M50),(Q51-T51),($M$5-SUMIF($N$6:N50,"&gt;"&amp;$B$10,$M$6:M50)))))),"")</f>
        <v>0</v>
      </c>
      <c r="N51" s="30">
        <f t="shared" ca="1" si="13"/>
        <v>46</v>
      </c>
      <c r="O51" s="110">
        <f t="shared" ca="1" si="7"/>
        <v>772.47239224656732</v>
      </c>
      <c r="P51" s="110">
        <f t="shared" ca="1" si="17"/>
        <v>197.88224316731095</v>
      </c>
      <c r="Q51" s="61">
        <f t="shared" ca="1" si="2"/>
        <v>970.35463541387821</v>
      </c>
      <c r="R51" s="31">
        <f t="shared" ca="1" si="8"/>
        <v>72291.740469529788</v>
      </c>
      <c r="S51" s="27">
        <f t="shared" ca="1" si="15"/>
        <v>38.73334872684552</v>
      </c>
      <c r="T51" s="41">
        <f t="shared" ca="1" si="18"/>
        <v>197.88224316731095</v>
      </c>
      <c r="U51" s="46"/>
      <c r="W51" s="51">
        <f t="shared" ca="1" si="16"/>
        <v>72291.740469529788</v>
      </c>
      <c r="X51" s="8">
        <f t="shared" ca="1" si="10"/>
        <v>772.47239224656732</v>
      </c>
      <c r="Y51" s="58">
        <f t="shared" ca="1" si="3"/>
        <v>970.35463541387821</v>
      </c>
      <c r="Z51" s="59">
        <f t="shared" ca="1" si="11"/>
        <v>197.88224316731095</v>
      </c>
      <c r="AA51" s="101">
        <f ca="1">IF(N51&lt;=$B$9,IF(N51&lt;$B$10,0,IF(N51=$B$10,SUM($T$6:T51),IF(N51=$B$10+1,IF((Y51-T51)&lt;=$T$5,(Y51-T51),$T$5),IF((Y51-T51)&lt;=$T$5-SUMIF($N$6:N50,"&gt;"&amp;$B$10,$M$6:M50),(Y51-T51),($T$5-SUMIF($N$6:N50,"&gt;"&amp;$B$10,$M$6:M50)))))),"")</f>
        <v>0</v>
      </c>
      <c r="AB51" s="107"/>
    </row>
    <row r="52" spans="4:28" x14ac:dyDescent="0.25">
      <c r="D52" s="63"/>
      <c r="E52" s="2">
        <f t="shared" ca="1" si="12"/>
        <v>47</v>
      </c>
      <c r="F52" s="11">
        <f t="shared" ca="1" si="4"/>
        <v>748.33289246279446</v>
      </c>
      <c r="G52" s="11">
        <f t="shared" ca="1" si="5"/>
        <v>183.2883942242382</v>
      </c>
      <c r="H52" s="12">
        <f t="shared" ca="1" si="0"/>
        <v>931.62128668703269</v>
      </c>
      <c r="I52" s="11">
        <f t="shared" ca="1" si="6"/>
        <v>66927.381898025153</v>
      </c>
      <c r="J52" s="107"/>
      <c r="K52" s="107"/>
      <c r="L52" s="107"/>
      <c r="M52" s="103">
        <f ca="1">IF(N52&lt;=$B$9,IF(N52&lt;$B$10,0,IF(N52=$B$10,SUM($T$6:T52),IF(N52=$B$10+1,IF((Q52-T52)&lt;=$M$5,(Q52-T52),$M$5),IF((Q52-T52)&lt;=$M$5-SUMIF($N$6:N51,"&gt;"&amp;$B$10,$M$6:M51),(Q52-T52),($M$5-SUMIF($N$6:N51,"&gt;"&amp;$B$10,$M$6:M51)))))),"")</f>
        <v>0</v>
      </c>
      <c r="N52" s="30">
        <f t="shared" ca="1" si="13"/>
        <v>47</v>
      </c>
      <c r="O52" s="110">
        <f t="shared" ca="1" si="7"/>
        <v>774.5645049755683</v>
      </c>
      <c r="P52" s="110">
        <f t="shared" ca="1" si="17"/>
        <v>195.79013043830986</v>
      </c>
      <c r="Q52" s="61">
        <f t="shared" ca="1" si="2"/>
        <v>970.35463541387821</v>
      </c>
      <c r="R52" s="31">
        <f t="shared" ca="1" si="8"/>
        <v>71517.175964554219</v>
      </c>
      <c r="S52" s="27">
        <f t="shared" ca="1" si="15"/>
        <v>38.73334872684552</v>
      </c>
      <c r="T52" s="41">
        <f t="shared" ca="1" si="18"/>
        <v>195.79013043830986</v>
      </c>
      <c r="U52" s="46"/>
      <c r="W52" s="51">
        <f t="shared" ca="1" si="16"/>
        <v>71517.175964554219</v>
      </c>
      <c r="X52" s="8">
        <f t="shared" ca="1" si="10"/>
        <v>774.5645049755683</v>
      </c>
      <c r="Y52" s="58">
        <f t="shared" ca="1" si="3"/>
        <v>970.35463541387821</v>
      </c>
      <c r="Z52" s="59">
        <f t="shared" ca="1" si="11"/>
        <v>195.79013043830986</v>
      </c>
      <c r="AA52" s="101">
        <f ca="1">IF(N52&lt;=$B$9,IF(N52&lt;$B$10,0,IF(N52=$B$10,SUM($T$6:T52),IF(N52=$B$10+1,IF((Y52-T52)&lt;=$T$5,(Y52-T52),$T$5),IF((Y52-T52)&lt;=$T$5-SUMIF($N$6:N51,"&gt;"&amp;$B$10,$M$6:M51),(Y52-T52),($T$5-SUMIF($N$6:N51,"&gt;"&amp;$B$10,$M$6:M51)))))),"")</f>
        <v>0</v>
      </c>
      <c r="AB52" s="107"/>
    </row>
    <row r="53" spans="4:28" x14ac:dyDescent="0.25">
      <c r="D53" s="63"/>
      <c r="E53" s="2">
        <f t="shared" ca="1" si="12"/>
        <v>48</v>
      </c>
      <c r="F53" s="11">
        <f t="shared" ca="1" si="4"/>
        <v>750.3596273798812</v>
      </c>
      <c r="G53" s="11">
        <f t="shared" ca="1" si="5"/>
        <v>181.26165930715146</v>
      </c>
      <c r="H53" s="12">
        <f t="shared" ca="1" si="0"/>
        <v>931.62128668703269</v>
      </c>
      <c r="I53" s="11">
        <f t="shared" ca="1" si="6"/>
        <v>66177.022270645277</v>
      </c>
      <c r="J53" s="107"/>
      <c r="K53" s="107"/>
      <c r="L53" s="107"/>
      <c r="M53" s="103">
        <f ca="1">IF(N53&lt;=$B$9,IF(N53&lt;$B$10,0,IF(N53=$B$10,SUM($T$6:T53),IF(N53=$B$10+1,IF((Q53-T53)&lt;=$M$5,(Q53-T53),$M$5),IF((Q53-T53)&lt;=$M$5-SUMIF($N$6:N52,"&gt;"&amp;$B$10,$M$6:M52),(Q53-T53),($M$5-SUMIF($N$6:N52,"&gt;"&amp;$B$10,$M$6:M52)))))),"")</f>
        <v>0</v>
      </c>
      <c r="N53" s="30">
        <f t="shared" ca="1" si="13"/>
        <v>48</v>
      </c>
      <c r="O53" s="110">
        <f t="shared" ca="1" si="7"/>
        <v>776.6622838432105</v>
      </c>
      <c r="P53" s="110">
        <f t="shared" ca="1" si="17"/>
        <v>193.69235157066768</v>
      </c>
      <c r="Q53" s="61">
        <f t="shared" ca="1" si="2"/>
        <v>970.35463541387821</v>
      </c>
      <c r="R53" s="31">
        <f t="shared" ca="1" si="8"/>
        <v>70740.51368071101</v>
      </c>
      <c r="S53" s="27">
        <f t="shared" ca="1" si="15"/>
        <v>38.73334872684552</v>
      </c>
      <c r="T53" s="41">
        <f t="shared" ca="1" si="18"/>
        <v>193.69235157066768</v>
      </c>
      <c r="U53" s="46"/>
      <c r="W53" s="51">
        <f t="shared" ca="1" si="16"/>
        <v>70740.51368071101</v>
      </c>
      <c r="X53" s="8">
        <f t="shared" ca="1" si="10"/>
        <v>776.6622838432105</v>
      </c>
      <c r="Y53" s="58">
        <f t="shared" ca="1" si="3"/>
        <v>970.35463541387821</v>
      </c>
      <c r="Z53" s="59">
        <f t="shared" ca="1" si="11"/>
        <v>193.69235157066768</v>
      </c>
      <c r="AA53" s="101">
        <f ca="1">IF(N53&lt;=$B$9,IF(N53&lt;$B$10,0,IF(N53=$B$10,SUM($T$6:T53),IF(N53=$B$10+1,IF((Y53-T53)&lt;=$T$5,(Y53-T53),$T$5),IF((Y53-T53)&lt;=$T$5-SUMIF($N$6:N52,"&gt;"&amp;$B$10,$M$6:M52),(Y53-T53),($T$5-SUMIF($N$6:N52,"&gt;"&amp;$B$10,$M$6:M52)))))),"")</f>
        <v>0</v>
      </c>
      <c r="AB53" s="107"/>
    </row>
    <row r="54" spans="4:28" x14ac:dyDescent="0.25">
      <c r="D54" s="63"/>
      <c r="E54" s="2">
        <f t="shared" ca="1" si="12"/>
        <v>49</v>
      </c>
      <c r="F54" s="11">
        <f t="shared" ca="1" si="4"/>
        <v>752.39185137070172</v>
      </c>
      <c r="G54" s="11">
        <f t="shared" ca="1" si="5"/>
        <v>179.22943531633098</v>
      </c>
      <c r="H54" s="12">
        <f t="shared" ca="1" si="0"/>
        <v>931.62128668703269</v>
      </c>
      <c r="I54" s="11">
        <f t="shared" ca="1" si="6"/>
        <v>65424.630419274574</v>
      </c>
      <c r="J54" s="107"/>
      <c r="K54" s="107"/>
      <c r="L54" s="107"/>
      <c r="M54" s="103">
        <f ca="1">IF(N54&lt;=$B$9,IF(N54&lt;$B$10,0,IF(N54=$B$10,SUM($T$6:T54),IF(N54=$B$10+1,IF((Q54-T54)&lt;=$M$5,(Q54-T54),$M$5),IF((Q54-T54)&lt;=$M$5-SUMIF($N$6:N53,"&gt;"&amp;$B$10,$M$6:M53),(Q54-T54),($M$5-SUMIF($N$6:N53,"&gt;"&amp;$B$10,$M$6:M53)))))),"")</f>
        <v>0</v>
      </c>
      <c r="N54" s="30">
        <f t="shared" ca="1" si="13"/>
        <v>49</v>
      </c>
      <c r="O54" s="110">
        <f t="shared" ca="1" si="7"/>
        <v>778.76574419528583</v>
      </c>
      <c r="P54" s="110">
        <f t="shared" ca="1" si="17"/>
        <v>191.58889121859232</v>
      </c>
      <c r="Q54" s="61">
        <f t="shared" ca="1" si="2"/>
        <v>970.35463541387821</v>
      </c>
      <c r="R54" s="31">
        <f t="shared" ca="1" si="8"/>
        <v>69961.74793651572</v>
      </c>
      <c r="S54" s="27">
        <f t="shared" ca="1" si="15"/>
        <v>38.73334872684552</v>
      </c>
      <c r="T54" s="41">
        <f t="shared" ca="1" si="18"/>
        <v>191.58889121859232</v>
      </c>
      <c r="U54" s="46"/>
      <c r="W54" s="51">
        <f t="shared" ca="1" si="16"/>
        <v>69961.74793651572</v>
      </c>
      <c r="X54" s="8">
        <f t="shared" ca="1" si="10"/>
        <v>778.76574419528583</v>
      </c>
      <c r="Y54" s="58">
        <f t="shared" ca="1" si="3"/>
        <v>970.35463541387821</v>
      </c>
      <c r="Z54" s="59">
        <f t="shared" ca="1" si="11"/>
        <v>191.58889121859232</v>
      </c>
      <c r="AA54" s="101">
        <f ca="1">IF(N54&lt;=$B$9,IF(N54&lt;$B$10,0,IF(N54=$B$10,SUM($T$6:T54),IF(N54=$B$10+1,IF((Y54-T54)&lt;=$T$5,(Y54-T54),$T$5),IF((Y54-T54)&lt;=$T$5-SUMIF($N$6:N53,"&gt;"&amp;$B$10,$M$6:M53),(Y54-T54),($T$5-SUMIF($N$6:N53,"&gt;"&amp;$B$10,$M$6:M53)))))),"")</f>
        <v>0</v>
      </c>
      <c r="AB54" s="107"/>
    </row>
    <row r="55" spans="4:28" x14ac:dyDescent="0.25">
      <c r="D55" s="63"/>
      <c r="E55" s="2">
        <f t="shared" ca="1" si="12"/>
        <v>50</v>
      </c>
      <c r="F55" s="11">
        <f t="shared" ca="1" si="4"/>
        <v>754.42957930149737</v>
      </c>
      <c r="G55" s="11">
        <f t="shared" ca="1" si="5"/>
        <v>177.19170738553532</v>
      </c>
      <c r="H55" s="12">
        <f t="shared" ca="1" si="0"/>
        <v>931.62128668703269</v>
      </c>
      <c r="I55" s="11">
        <f t="shared" ca="1" si="6"/>
        <v>64670.200839973077</v>
      </c>
      <c r="J55" s="107"/>
      <c r="K55" s="107"/>
      <c r="L55" s="107"/>
      <c r="M55" s="103">
        <f ca="1">IF(N55&lt;=$B$9,IF(N55&lt;$B$10,0,IF(N55=$B$10,SUM($T$6:T55),IF(N55=$B$10+1,IF((Q55-T55)&lt;=$M$5,(Q55-T55),$M$5),IF((Q55-T55)&lt;=$M$5-SUMIF($N$6:N54,"&gt;"&amp;$B$10,$M$6:M54),(Q55-T55),($M$5-SUMIF($N$6:N54,"&gt;"&amp;$B$10,$M$6:M54)))))),"")</f>
        <v>0</v>
      </c>
      <c r="N55" s="30">
        <f t="shared" ca="1" si="13"/>
        <v>50</v>
      </c>
      <c r="O55" s="110">
        <f t="shared" ca="1" si="7"/>
        <v>780.87490141914816</v>
      </c>
      <c r="P55" s="110">
        <f t="shared" ca="1" si="17"/>
        <v>189.47973399473008</v>
      </c>
      <c r="Q55" s="61">
        <f t="shared" ca="1" si="2"/>
        <v>970.35463541387821</v>
      </c>
      <c r="R55" s="31">
        <f t="shared" ca="1" si="8"/>
        <v>69180.873035096578</v>
      </c>
      <c r="S55" s="27">
        <f t="shared" ca="1" si="15"/>
        <v>38.73334872684552</v>
      </c>
      <c r="T55" s="41">
        <f t="shared" ca="1" si="18"/>
        <v>189.47973399473008</v>
      </c>
      <c r="U55" s="46"/>
      <c r="W55" s="51">
        <f t="shared" ca="1" si="16"/>
        <v>69180.873035096578</v>
      </c>
      <c r="X55" s="8">
        <f t="shared" ca="1" si="10"/>
        <v>780.87490141914816</v>
      </c>
      <c r="Y55" s="58">
        <f t="shared" ca="1" si="3"/>
        <v>970.35463541387821</v>
      </c>
      <c r="Z55" s="59">
        <f t="shared" ca="1" si="11"/>
        <v>189.47973399473008</v>
      </c>
      <c r="AA55" s="101">
        <f ca="1">IF(N55&lt;=$B$9,IF(N55&lt;$B$10,0,IF(N55=$B$10,SUM($T$6:T55),IF(N55=$B$10+1,IF((Y55-T55)&lt;=$T$5,(Y55-T55),$T$5),IF((Y55-T55)&lt;=$T$5-SUMIF($N$6:N54,"&gt;"&amp;$B$10,$M$6:M54),(Y55-T55),($T$5-SUMIF($N$6:N54,"&gt;"&amp;$B$10,$M$6:M54)))))),"")</f>
        <v>0</v>
      </c>
      <c r="AB55" s="107"/>
    </row>
    <row r="56" spans="4:28" x14ac:dyDescent="0.25">
      <c r="D56" s="63"/>
      <c r="E56" s="2">
        <f t="shared" ca="1" si="12"/>
        <v>51</v>
      </c>
      <c r="F56" s="11">
        <f t="shared" ca="1" si="4"/>
        <v>756.4728260787723</v>
      </c>
      <c r="G56" s="11">
        <f t="shared" ca="1" si="5"/>
        <v>175.14846060826042</v>
      </c>
      <c r="H56" s="12">
        <f t="shared" ca="1" si="0"/>
        <v>931.62128668703269</v>
      </c>
      <c r="I56" s="11">
        <f t="shared" ca="1" si="6"/>
        <v>63913.728013894302</v>
      </c>
      <c r="J56" s="107"/>
      <c r="K56" s="107"/>
      <c r="L56" s="107"/>
      <c r="M56" s="103">
        <f ca="1">IF(N56&lt;=$B$9,IF(N56&lt;$B$10,0,IF(N56=$B$10,SUM($T$6:T56),IF(N56=$B$10+1,IF((Q56-T56)&lt;=$M$5,(Q56-T56),$M$5),IF((Q56-T56)&lt;=$M$5-SUMIF($N$6:N55,"&gt;"&amp;$B$10,$M$6:M55),(Q56-T56),($M$5-SUMIF($N$6:N55,"&gt;"&amp;$B$10,$M$6:M55)))))),"")</f>
        <v>0</v>
      </c>
      <c r="N56" s="30">
        <f t="shared" ca="1" si="13"/>
        <v>51</v>
      </c>
      <c r="O56" s="110">
        <f t="shared" ca="1" si="7"/>
        <v>782.98977094382496</v>
      </c>
      <c r="P56" s="110">
        <f t="shared" ca="1" si="17"/>
        <v>187.36486447005325</v>
      </c>
      <c r="Q56" s="61">
        <f t="shared" ca="1" si="2"/>
        <v>970.35463541387821</v>
      </c>
      <c r="R56" s="31">
        <f t="shared" ca="1" si="8"/>
        <v>68397.883264152755</v>
      </c>
      <c r="S56" s="27">
        <f t="shared" ca="1" si="15"/>
        <v>38.73334872684552</v>
      </c>
      <c r="T56" s="41">
        <f t="shared" ca="1" si="18"/>
        <v>187.36486447005325</v>
      </c>
      <c r="U56" s="46"/>
      <c r="W56" s="51">
        <f t="shared" ca="1" si="16"/>
        <v>68397.883264152755</v>
      </c>
      <c r="X56" s="8">
        <f t="shared" ca="1" si="10"/>
        <v>782.98977094382496</v>
      </c>
      <c r="Y56" s="58">
        <f t="shared" ca="1" si="3"/>
        <v>970.35463541387821</v>
      </c>
      <c r="Z56" s="59">
        <f t="shared" ca="1" si="11"/>
        <v>187.36486447005325</v>
      </c>
      <c r="AA56" s="101">
        <f ca="1">IF(N56&lt;=$B$9,IF(N56&lt;$B$10,0,IF(N56=$B$10,SUM($T$6:T56),IF(N56=$B$10+1,IF((Y56-T56)&lt;=$T$5,(Y56-T56),$T$5),IF((Y56-T56)&lt;=$T$5-SUMIF($N$6:N55,"&gt;"&amp;$B$10,$M$6:M55),(Y56-T56),($T$5-SUMIF($N$6:N55,"&gt;"&amp;$B$10,$M$6:M55)))))),"")</f>
        <v>0</v>
      </c>
      <c r="AB56" s="107"/>
    </row>
    <row r="57" spans="4:28" x14ac:dyDescent="0.25">
      <c r="D57" s="63"/>
      <c r="E57" s="2">
        <f t="shared" ca="1" si="12"/>
        <v>52</v>
      </c>
      <c r="F57" s="11">
        <f t="shared" ca="1" si="4"/>
        <v>758.52160664940232</v>
      </c>
      <c r="G57" s="11">
        <f t="shared" ca="1" si="5"/>
        <v>173.09968003763041</v>
      </c>
      <c r="H57" s="12">
        <f t="shared" ca="1" si="0"/>
        <v>931.62128668703269</v>
      </c>
      <c r="I57" s="11">
        <f t="shared" ca="1" si="6"/>
        <v>63155.206407244899</v>
      </c>
      <c r="J57" s="107"/>
      <c r="K57" s="107"/>
      <c r="L57" s="107"/>
      <c r="M57" s="103">
        <f ca="1">IF(N57&lt;=$B$9,IF(N57&lt;$B$10,0,IF(N57=$B$10,SUM($T$6:T57),IF(N57=$B$10+1,IF((Q57-T57)&lt;=$M$5,(Q57-T57),$M$5),IF((Q57-T57)&lt;=$M$5-SUMIF($N$6:N56,"&gt;"&amp;$B$10,$M$6:M56),(Q57-T57),($M$5-SUMIF($N$6:N56,"&gt;"&amp;$B$10,$M$6:M56)))))),"")</f>
        <v>0</v>
      </c>
      <c r="N57" s="30">
        <f t="shared" ca="1" si="13"/>
        <v>52</v>
      </c>
      <c r="O57" s="110">
        <f t="shared" ca="1" si="7"/>
        <v>785.11036824013115</v>
      </c>
      <c r="P57" s="110">
        <f t="shared" ca="1" si="17"/>
        <v>185.24426717374706</v>
      </c>
      <c r="Q57" s="61">
        <f t="shared" ca="1" si="2"/>
        <v>970.35463541387821</v>
      </c>
      <c r="R57" s="31">
        <f t="shared" ca="1" si="8"/>
        <v>67612.772895912625</v>
      </c>
      <c r="S57" s="27">
        <f t="shared" ca="1" si="15"/>
        <v>38.73334872684552</v>
      </c>
      <c r="T57" s="41">
        <f t="shared" ca="1" si="18"/>
        <v>185.24426717374706</v>
      </c>
      <c r="U57" s="46"/>
      <c r="W57" s="51">
        <f t="shared" ca="1" si="16"/>
        <v>67612.772895912625</v>
      </c>
      <c r="X57" s="8">
        <f t="shared" ca="1" si="10"/>
        <v>785.11036824013115</v>
      </c>
      <c r="Y57" s="58">
        <f t="shared" ca="1" si="3"/>
        <v>970.35463541387821</v>
      </c>
      <c r="Z57" s="59">
        <f t="shared" ca="1" si="11"/>
        <v>185.24426717374706</v>
      </c>
      <c r="AA57" s="101">
        <f ca="1">IF(N57&lt;=$B$9,IF(N57&lt;$B$10,0,IF(N57=$B$10,SUM($T$6:T57),IF(N57=$B$10+1,IF((Y57-T57)&lt;=$T$5,(Y57-T57),$T$5),IF((Y57-T57)&lt;=$T$5-SUMIF($N$6:N56,"&gt;"&amp;$B$10,$M$6:M56),(Y57-T57),($T$5-SUMIF($N$6:N56,"&gt;"&amp;$B$10,$M$6:M56)))))),"")</f>
        <v>0</v>
      </c>
      <c r="AB57" s="107"/>
    </row>
    <row r="58" spans="4:28" x14ac:dyDescent="0.25">
      <c r="D58" s="63"/>
      <c r="E58" s="2">
        <f t="shared" ca="1" si="12"/>
        <v>53</v>
      </c>
      <c r="F58" s="11">
        <f t="shared" ca="1" si="4"/>
        <v>760.57593600074438</v>
      </c>
      <c r="G58" s="11">
        <f t="shared" ca="1" si="5"/>
        <v>171.04535068628829</v>
      </c>
      <c r="H58" s="12">
        <f t="shared" ca="1" si="0"/>
        <v>931.62128668703269</v>
      </c>
      <c r="I58" s="11">
        <f t="shared" ca="1" si="6"/>
        <v>62394.630471244156</v>
      </c>
      <c r="J58" s="107"/>
      <c r="K58" s="107"/>
      <c r="L58" s="107"/>
      <c r="M58" s="103">
        <f ca="1">IF(N58&lt;=$B$9,IF(N58&lt;$B$10,0,IF(N58=$B$10,SUM($T$6:T58),IF(N58=$B$10+1,IF((Q58-T58)&lt;=$M$5,(Q58-T58),$M$5),IF((Q58-T58)&lt;=$M$5-SUMIF($N$6:N57,"&gt;"&amp;$B$10,$M$6:M57),(Q58-T58),($M$5-SUMIF($N$6:N57,"&gt;"&amp;$B$10,$M$6:M57)))))),"")</f>
        <v>0</v>
      </c>
      <c r="N58" s="30">
        <f t="shared" ca="1" si="13"/>
        <v>53</v>
      </c>
      <c r="O58" s="110">
        <f t="shared" ca="1" si="7"/>
        <v>787.23670882078147</v>
      </c>
      <c r="P58" s="110">
        <f t="shared" ca="1" si="17"/>
        <v>183.11792659309671</v>
      </c>
      <c r="Q58" s="61">
        <f t="shared" ca="1" si="2"/>
        <v>970.35463541387821</v>
      </c>
      <c r="R58" s="31">
        <f t="shared" ca="1" si="8"/>
        <v>66825.536187091842</v>
      </c>
      <c r="S58" s="27">
        <f t="shared" ca="1" si="15"/>
        <v>38.73334872684552</v>
      </c>
      <c r="T58" s="41">
        <f t="shared" ca="1" si="18"/>
        <v>183.11792659309671</v>
      </c>
      <c r="U58" s="46"/>
      <c r="W58" s="51">
        <f t="shared" ca="1" si="16"/>
        <v>66825.536187091842</v>
      </c>
      <c r="X58" s="8">
        <f t="shared" ca="1" si="10"/>
        <v>787.23670882078147</v>
      </c>
      <c r="Y58" s="58">
        <f t="shared" ca="1" si="3"/>
        <v>970.35463541387821</v>
      </c>
      <c r="Z58" s="59">
        <f t="shared" ca="1" si="11"/>
        <v>183.11792659309671</v>
      </c>
      <c r="AA58" s="101">
        <f ca="1">IF(N58&lt;=$B$9,IF(N58&lt;$B$10,0,IF(N58=$B$10,SUM($T$6:T58),IF(N58=$B$10+1,IF((Y58-T58)&lt;=$T$5,(Y58-T58),$T$5),IF((Y58-T58)&lt;=$T$5-SUMIF($N$6:N57,"&gt;"&amp;$B$10,$M$6:M57),(Y58-T58),($T$5-SUMIF($N$6:N57,"&gt;"&amp;$B$10,$M$6:M57)))))),"")</f>
        <v>0</v>
      </c>
      <c r="AB58" s="107"/>
    </row>
    <row r="59" spans="4:28" x14ac:dyDescent="0.25">
      <c r="D59" s="63"/>
      <c r="E59" s="2">
        <f t="shared" ca="1" si="12"/>
        <v>54</v>
      </c>
      <c r="F59" s="11">
        <f t="shared" ca="1" si="4"/>
        <v>762.63582916074643</v>
      </c>
      <c r="G59" s="11">
        <f t="shared" ca="1" si="5"/>
        <v>168.98545752628627</v>
      </c>
      <c r="H59" s="12">
        <f t="shared" ca="1" si="0"/>
        <v>931.62128668703269</v>
      </c>
      <c r="I59" s="11">
        <f t="shared" ca="1" si="6"/>
        <v>61631.994642083409</v>
      </c>
      <c r="J59" s="107"/>
      <c r="K59" s="107"/>
      <c r="L59" s="107"/>
      <c r="M59" s="103">
        <f ca="1">IF(N59&lt;=$B$9,IF(N59&lt;$B$10,0,IF(N59=$B$10,SUM($T$6:T59),IF(N59=$B$10+1,IF((Q59-T59)&lt;=$M$5,(Q59-T59),$M$5),IF((Q59-T59)&lt;=$M$5-SUMIF($N$6:N58,"&gt;"&amp;$B$10,$M$6:M58),(Q59-T59),($M$5-SUMIF($N$6:N58,"&gt;"&amp;$B$10,$M$6:M58)))))),"")</f>
        <v>0</v>
      </c>
      <c r="N59" s="30">
        <f t="shared" ca="1" si="13"/>
        <v>54</v>
      </c>
      <c r="O59" s="110">
        <f t="shared" ca="1" si="7"/>
        <v>789.36880824050445</v>
      </c>
      <c r="P59" s="110">
        <f t="shared" ca="1" si="17"/>
        <v>180.98582717337374</v>
      </c>
      <c r="Q59" s="61">
        <f t="shared" ca="1" si="2"/>
        <v>970.35463541387821</v>
      </c>
      <c r="R59" s="31">
        <f t="shared" ca="1" si="8"/>
        <v>66036.167378851344</v>
      </c>
      <c r="S59" s="27">
        <f t="shared" ca="1" si="15"/>
        <v>38.73334872684552</v>
      </c>
      <c r="T59" s="41">
        <f t="shared" ca="1" si="18"/>
        <v>180.98582717337374</v>
      </c>
      <c r="U59" s="46"/>
      <c r="W59" s="51">
        <f t="shared" ca="1" si="16"/>
        <v>66036.167378851344</v>
      </c>
      <c r="X59" s="8">
        <f t="shared" ca="1" si="10"/>
        <v>789.36880824050445</v>
      </c>
      <c r="Y59" s="58">
        <f t="shared" ca="1" si="3"/>
        <v>970.35463541387821</v>
      </c>
      <c r="Z59" s="59">
        <f t="shared" ca="1" si="11"/>
        <v>180.98582717337374</v>
      </c>
      <c r="AA59" s="101">
        <f ca="1">IF(N59&lt;=$B$9,IF(N59&lt;$B$10,0,IF(N59=$B$10,SUM($T$6:T59),IF(N59=$B$10+1,IF((Y59-T59)&lt;=$T$5,(Y59-T59),$T$5),IF((Y59-T59)&lt;=$T$5-SUMIF($N$6:N58,"&gt;"&amp;$B$10,$M$6:M58),(Y59-T59),($T$5-SUMIF($N$6:N58,"&gt;"&amp;$B$10,$M$6:M58)))))),"")</f>
        <v>0</v>
      </c>
      <c r="AB59" s="107"/>
    </row>
    <row r="60" spans="4:28" x14ac:dyDescent="0.25">
      <c r="D60" s="63"/>
      <c r="E60" s="2">
        <f t="shared" ca="1" si="12"/>
        <v>55</v>
      </c>
      <c r="F60" s="11">
        <f t="shared" ca="1" si="4"/>
        <v>764.70130119805685</v>
      </c>
      <c r="G60" s="11">
        <f t="shared" ca="1" si="5"/>
        <v>166.9199854889759</v>
      </c>
      <c r="H60" s="12">
        <f t="shared" ca="1" si="0"/>
        <v>931.62128668703269</v>
      </c>
      <c r="I60" s="11">
        <f t="shared" ca="1" si="6"/>
        <v>60867.29334088535</v>
      </c>
      <c r="J60" s="107"/>
      <c r="K60" s="107"/>
      <c r="L60" s="107"/>
      <c r="M60" s="103">
        <f ca="1">IF(N60&lt;=$B$9,IF(N60&lt;$B$10,0,IF(N60=$B$10,SUM($T$6:T60),IF(N60=$B$10+1,IF((Q60-T60)&lt;=$M$5,(Q60-T60),$M$5),IF((Q60-T60)&lt;=$M$5-SUMIF($N$6:N59,"&gt;"&amp;$B$10,$M$6:M59),(Q60-T60),($M$5-SUMIF($N$6:N59,"&gt;"&amp;$B$10,$M$6:M59)))))),"")</f>
        <v>0</v>
      </c>
      <c r="N60" s="30">
        <f t="shared" ca="1" si="13"/>
        <v>55</v>
      </c>
      <c r="O60" s="110">
        <f t="shared" ca="1" si="7"/>
        <v>791.50668209615583</v>
      </c>
      <c r="P60" s="110">
        <f t="shared" ca="1" si="17"/>
        <v>178.84795331772239</v>
      </c>
      <c r="Q60" s="61">
        <f t="shared" ca="1" si="2"/>
        <v>970.35463541387821</v>
      </c>
      <c r="R60" s="31">
        <f t="shared" ca="1" si="8"/>
        <v>65244.660696755185</v>
      </c>
      <c r="S60" s="27">
        <f t="shared" ca="1" si="15"/>
        <v>38.73334872684552</v>
      </c>
      <c r="T60" s="41">
        <f t="shared" ca="1" si="18"/>
        <v>178.84795331772239</v>
      </c>
      <c r="U60" s="46"/>
      <c r="W60" s="51">
        <f t="shared" ca="1" si="16"/>
        <v>65244.660696755185</v>
      </c>
      <c r="X60" s="8">
        <f t="shared" ca="1" si="10"/>
        <v>791.50668209615583</v>
      </c>
      <c r="Y60" s="58">
        <f t="shared" ca="1" si="3"/>
        <v>970.35463541387821</v>
      </c>
      <c r="Z60" s="59">
        <f t="shared" ca="1" si="11"/>
        <v>178.84795331772239</v>
      </c>
      <c r="AA60" s="101">
        <f ca="1">IF(N60&lt;=$B$9,IF(N60&lt;$B$10,0,IF(N60=$B$10,SUM($T$6:T60),IF(N60=$B$10+1,IF((Y60-T60)&lt;=$T$5,(Y60-T60),$T$5),IF((Y60-T60)&lt;=$T$5-SUMIF($N$6:N59,"&gt;"&amp;$B$10,$M$6:M59),(Y60-T60),($T$5-SUMIF($N$6:N59,"&gt;"&amp;$B$10,$M$6:M59)))))),"")</f>
        <v>0</v>
      </c>
      <c r="AB60" s="107"/>
    </row>
    <row r="61" spans="4:28" x14ac:dyDescent="0.25">
      <c r="D61" s="63"/>
      <c r="E61" s="2">
        <f t="shared" ca="1" si="12"/>
        <v>56</v>
      </c>
      <c r="F61" s="11">
        <f t="shared" ca="1" si="4"/>
        <v>766.7723672221349</v>
      </c>
      <c r="G61" s="11">
        <f t="shared" ca="1" si="5"/>
        <v>164.84891946489782</v>
      </c>
      <c r="H61" s="12">
        <f t="shared" ca="1" si="0"/>
        <v>931.62128668703269</v>
      </c>
      <c r="I61" s="11">
        <f t="shared" ca="1" si="6"/>
        <v>60100.520973663217</v>
      </c>
      <c r="J61" s="107"/>
      <c r="K61" s="107"/>
      <c r="L61" s="107"/>
      <c r="M61" s="103">
        <f ca="1">IF(N61&lt;=$B$9,IF(N61&lt;$B$10,0,IF(N61=$B$10,SUM($T$6:T61),IF(N61=$B$10+1,IF((Q61-T61)&lt;=$M$5,(Q61-T61),$M$5),IF((Q61-T61)&lt;=$M$5-SUMIF($N$6:N60,"&gt;"&amp;$B$10,$M$6:M60),(Q61-T61),($M$5-SUMIF($N$6:N60,"&gt;"&amp;$B$10,$M$6:M60)))))),"")</f>
        <v>0</v>
      </c>
      <c r="N61" s="30">
        <f t="shared" ca="1" si="13"/>
        <v>56</v>
      </c>
      <c r="O61" s="110">
        <f t="shared" ca="1" si="7"/>
        <v>793.65034602683295</v>
      </c>
      <c r="P61" s="110">
        <f t="shared" ca="1" si="17"/>
        <v>176.70428938704529</v>
      </c>
      <c r="Q61" s="61">
        <f t="shared" ca="1" si="2"/>
        <v>970.35463541387821</v>
      </c>
      <c r="R61" s="31">
        <f t="shared" ca="1" si="8"/>
        <v>64451.010350728349</v>
      </c>
      <c r="S61" s="27">
        <f t="shared" ca="1" si="15"/>
        <v>38.73334872684552</v>
      </c>
      <c r="T61" s="41">
        <f t="shared" ca="1" si="18"/>
        <v>176.70428938704529</v>
      </c>
      <c r="U61" s="46"/>
      <c r="W61" s="51">
        <f t="shared" ca="1" si="16"/>
        <v>64451.010350728349</v>
      </c>
      <c r="X61" s="8">
        <f t="shared" ca="1" si="10"/>
        <v>793.65034602683295</v>
      </c>
      <c r="Y61" s="58">
        <f t="shared" ca="1" si="3"/>
        <v>970.35463541387821</v>
      </c>
      <c r="Z61" s="59">
        <f t="shared" ca="1" si="11"/>
        <v>176.70428938704529</v>
      </c>
      <c r="AA61" s="101">
        <f ca="1">IF(N61&lt;=$B$9,IF(N61&lt;$B$10,0,IF(N61=$B$10,SUM($T$6:T61),IF(N61=$B$10+1,IF((Y61-T61)&lt;=$T$5,(Y61-T61),$T$5),IF((Y61-T61)&lt;=$T$5-SUMIF($N$6:N60,"&gt;"&amp;$B$10,$M$6:M60),(Y61-T61),($T$5-SUMIF($N$6:N60,"&gt;"&amp;$B$10,$M$6:M60)))))),"")</f>
        <v>0</v>
      </c>
      <c r="AB61" s="107"/>
    </row>
    <row r="62" spans="4:28" x14ac:dyDescent="0.25">
      <c r="D62" s="63"/>
      <c r="E62" s="2">
        <f t="shared" ca="1" si="12"/>
        <v>57</v>
      </c>
      <c r="F62" s="11">
        <f t="shared" ca="1" si="4"/>
        <v>768.84904238336151</v>
      </c>
      <c r="G62" s="11">
        <f t="shared" ca="1" si="5"/>
        <v>162.77224430367121</v>
      </c>
      <c r="H62" s="12">
        <f t="shared" ca="1" si="0"/>
        <v>931.62128668703269</v>
      </c>
      <c r="I62" s="11">
        <f t="shared" ca="1" si="6"/>
        <v>59331.671931279852</v>
      </c>
      <c r="J62" s="107"/>
      <c r="K62" s="107"/>
      <c r="L62" s="107"/>
      <c r="M62" s="103">
        <f ca="1">IF(N62&lt;=$B$9,IF(N62&lt;$B$10,0,IF(N62=$B$10,SUM($T$6:T62),IF(N62=$B$10+1,IF((Q62-T62)&lt;=$M$5,(Q62-T62),$M$5),IF((Q62-T62)&lt;=$M$5-SUMIF($N$6:N61,"&gt;"&amp;$B$10,$M$6:M61),(Q62-T62),($M$5-SUMIF($N$6:N61,"&gt;"&amp;$B$10,$M$6:M61)))))),"")</f>
        <v>0</v>
      </c>
      <c r="N62" s="30">
        <f t="shared" ca="1" si="13"/>
        <v>57</v>
      </c>
      <c r="O62" s="110">
        <f t="shared" ca="1" si="7"/>
        <v>795.79981571398889</v>
      </c>
      <c r="P62" s="110">
        <f t="shared" ca="1" si="17"/>
        <v>174.55481969988929</v>
      </c>
      <c r="Q62" s="61">
        <f t="shared" ca="1" si="2"/>
        <v>970.35463541387821</v>
      </c>
      <c r="R62" s="31">
        <f t="shared" ca="1" si="8"/>
        <v>63655.210535014361</v>
      </c>
      <c r="S62" s="27">
        <f t="shared" ca="1" si="15"/>
        <v>38.73334872684552</v>
      </c>
      <c r="T62" s="41">
        <f t="shared" ca="1" si="18"/>
        <v>174.55481969988929</v>
      </c>
      <c r="U62" s="46"/>
      <c r="W62" s="51">
        <f t="shared" ca="1" si="16"/>
        <v>63655.210535014361</v>
      </c>
      <c r="X62" s="8">
        <f t="shared" ca="1" si="10"/>
        <v>795.79981571398889</v>
      </c>
      <c r="Y62" s="58">
        <f t="shared" ca="1" si="3"/>
        <v>970.35463541387821</v>
      </c>
      <c r="Z62" s="59">
        <f t="shared" ca="1" si="11"/>
        <v>174.55481969988929</v>
      </c>
      <c r="AA62" s="101">
        <f ca="1">IF(N62&lt;=$B$9,IF(N62&lt;$B$10,0,IF(N62=$B$10,SUM($T$6:T62),IF(N62=$B$10+1,IF((Y62-T62)&lt;=$T$5,(Y62-T62),$T$5),IF((Y62-T62)&lt;=$T$5-SUMIF($N$6:N61,"&gt;"&amp;$B$10,$M$6:M61),(Y62-T62),($T$5-SUMIF($N$6:N61,"&gt;"&amp;$B$10,$M$6:M61)))))),"")</f>
        <v>0</v>
      </c>
      <c r="AB62" s="107"/>
    </row>
    <row r="63" spans="4:28" x14ac:dyDescent="0.25">
      <c r="D63" s="63"/>
      <c r="E63" s="2">
        <f t="shared" ca="1" si="12"/>
        <v>58</v>
      </c>
      <c r="F63" s="11">
        <f t="shared" ca="1" si="4"/>
        <v>770.93134187314979</v>
      </c>
      <c r="G63" s="11">
        <f t="shared" ca="1" si="5"/>
        <v>160.68994481388293</v>
      </c>
      <c r="H63" s="12">
        <f t="shared" ca="1" si="0"/>
        <v>931.62128668703269</v>
      </c>
      <c r="I63" s="11">
        <f t="shared" ca="1" si="6"/>
        <v>58560.740589406705</v>
      </c>
      <c r="J63" s="107"/>
      <c r="K63" s="107"/>
      <c r="L63" s="107"/>
      <c r="M63" s="103">
        <f ca="1">IF(N63&lt;=$B$9,IF(N63&lt;$B$10,0,IF(N63=$B$10,SUM($T$6:T63),IF(N63=$B$10+1,IF((Q63-T63)&lt;=$M$5,(Q63-T63),$M$5),IF((Q63-T63)&lt;=$M$5-SUMIF($N$6:N62,"&gt;"&amp;$B$10,$M$6:M62),(Q63-T63),($M$5-SUMIF($N$6:N62,"&gt;"&amp;$B$10,$M$6:M62)))))),"")</f>
        <v>0</v>
      </c>
      <c r="N63" s="30">
        <f t="shared" ca="1" si="13"/>
        <v>58</v>
      </c>
      <c r="O63" s="110">
        <f t="shared" ca="1" si="7"/>
        <v>797.95510688154764</v>
      </c>
      <c r="P63" s="110">
        <f t="shared" ca="1" si="17"/>
        <v>172.39952853233058</v>
      </c>
      <c r="Q63" s="61">
        <f t="shared" ca="1" si="2"/>
        <v>970.35463541387821</v>
      </c>
      <c r="R63" s="31">
        <f t="shared" ca="1" si="8"/>
        <v>62857.255428132812</v>
      </c>
      <c r="S63" s="27">
        <f t="shared" ca="1" si="15"/>
        <v>38.73334872684552</v>
      </c>
      <c r="T63" s="41">
        <f t="shared" ca="1" si="18"/>
        <v>172.39952853233058</v>
      </c>
      <c r="U63" s="46"/>
      <c r="W63" s="51">
        <f t="shared" ca="1" si="16"/>
        <v>62857.255428132812</v>
      </c>
      <c r="X63" s="8">
        <f t="shared" ca="1" si="10"/>
        <v>797.95510688154764</v>
      </c>
      <c r="Y63" s="58">
        <f t="shared" ca="1" si="3"/>
        <v>970.35463541387821</v>
      </c>
      <c r="Z63" s="59">
        <f t="shared" ca="1" si="11"/>
        <v>172.39952853233058</v>
      </c>
      <c r="AA63" s="101">
        <f ca="1">IF(N63&lt;=$B$9,IF(N63&lt;$B$10,0,IF(N63=$B$10,SUM($T$6:T63),IF(N63=$B$10+1,IF((Y63-T63)&lt;=$T$5,(Y63-T63),$T$5),IF((Y63-T63)&lt;=$T$5-SUMIF($N$6:N62,"&gt;"&amp;$B$10,$M$6:M62),(Y63-T63),($T$5-SUMIF($N$6:N62,"&gt;"&amp;$B$10,$M$6:M62)))))),"")</f>
        <v>0</v>
      </c>
      <c r="AB63" s="107"/>
    </row>
    <row r="64" spans="4:28" x14ac:dyDescent="0.25">
      <c r="D64" s="63"/>
      <c r="E64" s="2">
        <f t="shared" ca="1" si="12"/>
        <v>59</v>
      </c>
      <c r="F64" s="11">
        <f t="shared" ca="1" si="4"/>
        <v>773.01928092405615</v>
      </c>
      <c r="G64" s="11">
        <f t="shared" ca="1" si="5"/>
        <v>158.60200576297649</v>
      </c>
      <c r="H64" s="12">
        <f t="shared" ca="1" si="0"/>
        <v>931.62128668703269</v>
      </c>
      <c r="I64" s="11">
        <f t="shared" ca="1" si="6"/>
        <v>57787.721308482651</v>
      </c>
      <c r="J64" s="107"/>
      <c r="K64" s="107"/>
      <c r="L64" s="107"/>
      <c r="M64" s="103">
        <f ca="1">IF(N64&lt;=$B$9,IF(N64&lt;$B$10,0,IF(N64=$B$10,SUM($T$6:T64),IF(N64=$B$10+1,IF((Q64-T64)&lt;=$M$5,(Q64-T64),$M$5),IF((Q64-T64)&lt;=$M$5-SUMIF($N$6:N63,"&gt;"&amp;$B$10,$M$6:M63),(Q64-T64),($M$5-SUMIF($N$6:N63,"&gt;"&amp;$B$10,$M$6:M63)))))),"")</f>
        <v>0</v>
      </c>
      <c r="N64" s="30">
        <f t="shared" ca="1" si="13"/>
        <v>59</v>
      </c>
      <c r="O64" s="110">
        <f t="shared" ca="1" si="7"/>
        <v>800.11623529601854</v>
      </c>
      <c r="P64" s="110">
        <f t="shared" ca="1" si="17"/>
        <v>170.2384001178597</v>
      </c>
      <c r="Q64" s="61">
        <f t="shared" ca="1" si="2"/>
        <v>970.35463541387821</v>
      </c>
      <c r="R64" s="31">
        <f t="shared" ca="1" si="8"/>
        <v>62057.139192836796</v>
      </c>
      <c r="S64" s="27">
        <f t="shared" ca="1" si="15"/>
        <v>38.73334872684552</v>
      </c>
      <c r="T64" s="41">
        <f t="shared" ca="1" si="18"/>
        <v>170.2384001178597</v>
      </c>
      <c r="U64" s="46"/>
      <c r="W64" s="51">
        <f t="shared" ca="1" si="16"/>
        <v>62057.139192836796</v>
      </c>
      <c r="X64" s="8">
        <f t="shared" ca="1" si="10"/>
        <v>800.11623529601854</v>
      </c>
      <c r="Y64" s="58">
        <f t="shared" ca="1" si="3"/>
        <v>970.35463541387821</v>
      </c>
      <c r="Z64" s="59">
        <f t="shared" ca="1" si="11"/>
        <v>170.2384001178597</v>
      </c>
      <c r="AA64" s="101">
        <f ca="1">IF(N64&lt;=$B$9,IF(N64&lt;$B$10,0,IF(N64=$B$10,SUM($T$6:T64),IF(N64=$B$10+1,IF((Y64-T64)&lt;=$T$5,(Y64-T64),$T$5),IF((Y64-T64)&lt;=$T$5-SUMIF($N$6:N63,"&gt;"&amp;$B$10,$M$6:M63),(Y64-T64),($T$5-SUMIF($N$6:N63,"&gt;"&amp;$B$10,$M$6:M63)))))),"")</f>
        <v>0</v>
      </c>
      <c r="AB64" s="107"/>
    </row>
    <row r="65" spans="4:28" x14ac:dyDescent="0.25">
      <c r="D65" s="63"/>
      <c r="E65" s="2">
        <f t="shared" ca="1" si="12"/>
        <v>60</v>
      </c>
      <c r="F65" s="11">
        <f t="shared" ca="1" si="4"/>
        <v>775.11287480989222</v>
      </c>
      <c r="G65" s="11">
        <f t="shared" ca="1" si="5"/>
        <v>156.50841187714053</v>
      </c>
      <c r="H65" s="12">
        <f t="shared" ca="1" si="0"/>
        <v>931.62128668703269</v>
      </c>
      <c r="I65" s="11">
        <f t="shared" ca="1" si="6"/>
        <v>57012.608433672758</v>
      </c>
      <c r="J65" s="107"/>
      <c r="K65" s="107"/>
      <c r="L65" s="107"/>
      <c r="M65" s="103">
        <f ca="1">IF(N65&lt;=$B$9,IF(N65&lt;$B$10,0,IF(N65=$B$10,SUM($T$6:T65),IF(N65=$B$10+1,IF((Q65-T65)&lt;=$M$5,(Q65-T65),$M$5),IF((Q65-T65)&lt;=$M$5-SUMIF($N$6:N64,"&gt;"&amp;$B$10,$M$6:M64),(Q65-T65),($M$5-SUMIF($N$6:N64,"&gt;"&amp;$B$10,$M$6:M64)))))),"")</f>
        <v>0</v>
      </c>
      <c r="N65" s="30">
        <f t="shared" ca="1" si="13"/>
        <v>60</v>
      </c>
      <c r="O65" s="110">
        <f t="shared" ca="1" si="7"/>
        <v>802.28321676661187</v>
      </c>
      <c r="P65" s="110">
        <f t="shared" ca="1" si="17"/>
        <v>168.07141864726634</v>
      </c>
      <c r="Q65" s="61">
        <f t="shared" ca="1" si="2"/>
        <v>970.35463541387821</v>
      </c>
      <c r="R65" s="31">
        <f t="shared" ca="1" si="8"/>
        <v>61254.855976070183</v>
      </c>
      <c r="S65" s="27">
        <f t="shared" ca="1" si="15"/>
        <v>38.73334872684552</v>
      </c>
      <c r="T65" s="41">
        <f t="shared" ca="1" si="18"/>
        <v>168.07141864726634</v>
      </c>
      <c r="U65" s="46"/>
      <c r="W65" s="51">
        <f t="shared" ca="1" si="16"/>
        <v>61254.855976070183</v>
      </c>
      <c r="X65" s="8">
        <f t="shared" ca="1" si="10"/>
        <v>802.28321676661187</v>
      </c>
      <c r="Y65" s="58">
        <f t="shared" ca="1" si="3"/>
        <v>970.35463541387821</v>
      </c>
      <c r="Z65" s="59">
        <f t="shared" ca="1" si="11"/>
        <v>168.07141864726634</v>
      </c>
      <c r="AA65" s="101">
        <f ca="1">IF(N65&lt;=$B$9,IF(N65&lt;$B$10,0,IF(N65=$B$10,SUM($T$6:T65),IF(N65=$B$10+1,IF((Y65-T65)&lt;=$T$5,(Y65-T65),$T$5),IF((Y65-T65)&lt;=$T$5-SUMIF($N$6:N64,"&gt;"&amp;$B$10,$M$6:M64),(Y65-T65),($T$5-SUMIF($N$6:N64,"&gt;"&amp;$B$10,$M$6:M64)))))),"")</f>
        <v>0</v>
      </c>
      <c r="AB65" s="107"/>
    </row>
    <row r="66" spans="4:28" x14ac:dyDescent="0.25">
      <c r="D66" s="63"/>
      <c r="E66" s="2">
        <f t="shared" ca="1" si="12"/>
        <v>61</v>
      </c>
      <c r="F66" s="11">
        <f t="shared" ca="1" si="4"/>
        <v>777.21213884583563</v>
      </c>
      <c r="G66" s="11">
        <f t="shared" ca="1" si="5"/>
        <v>154.40914784119707</v>
      </c>
      <c r="H66" s="12">
        <f t="shared" ca="1" si="0"/>
        <v>931.62128668703269</v>
      </c>
      <c r="I66" s="11">
        <f t="shared" ca="1" si="6"/>
        <v>56235.396294826925</v>
      </c>
      <c r="J66" s="107"/>
      <c r="K66" s="107"/>
      <c r="L66" s="107"/>
      <c r="M66" s="103">
        <f ca="1">IF(N66&lt;=$B$9,IF(N66&lt;$B$10,0,IF(N66=$B$10,SUM($T$6:T66),IF(N66=$B$10+1,IF((Q66-T66)&lt;=$M$5,(Q66-T66),$M$5),IF((Q66-T66)&lt;=$M$5-SUMIF($N$6:N65,"&gt;"&amp;$B$10,$M$6:M65),(Q66-T66),($M$5-SUMIF($N$6:N65,"&gt;"&amp;$B$10,$M$6:M65)))))),"")</f>
        <v>0</v>
      </c>
      <c r="N66" s="30">
        <f t="shared" ca="1" si="13"/>
        <v>61</v>
      </c>
      <c r="O66" s="110">
        <f t="shared" ca="1" si="7"/>
        <v>804.45606714535484</v>
      </c>
      <c r="P66" s="110">
        <f t="shared" ca="1" si="17"/>
        <v>165.89856826852341</v>
      </c>
      <c r="Q66" s="61">
        <f t="shared" ca="1" si="2"/>
        <v>970.35463541387821</v>
      </c>
      <c r="R66" s="31">
        <f t="shared" ca="1" si="8"/>
        <v>60450.399908924825</v>
      </c>
      <c r="S66" s="27">
        <f t="shared" ca="1" si="15"/>
        <v>38.73334872684552</v>
      </c>
      <c r="T66" s="41">
        <f t="shared" ca="1" si="18"/>
        <v>165.89856826852341</v>
      </c>
      <c r="U66" s="46"/>
      <c r="W66" s="51">
        <f t="shared" ca="1" si="16"/>
        <v>60450.399908924825</v>
      </c>
      <c r="X66" s="8">
        <f t="shared" ca="1" si="10"/>
        <v>804.45606714535484</v>
      </c>
      <c r="Y66" s="58">
        <f t="shared" ca="1" si="3"/>
        <v>970.35463541387821</v>
      </c>
      <c r="Z66" s="59">
        <f t="shared" ca="1" si="11"/>
        <v>165.89856826852341</v>
      </c>
      <c r="AA66" s="101">
        <f ca="1">IF(N66&lt;=$B$9,IF(N66&lt;$B$10,0,IF(N66=$B$10,SUM($T$6:T66),IF(N66=$B$10+1,IF((Y66-T66)&lt;=$T$5,(Y66-T66),$T$5),IF((Y66-T66)&lt;=$T$5-SUMIF($N$6:N65,"&gt;"&amp;$B$10,$M$6:M65),(Y66-T66),($T$5-SUMIF($N$6:N65,"&gt;"&amp;$B$10,$M$6:M65)))))),"")</f>
        <v>0</v>
      </c>
      <c r="AB66" s="107"/>
    </row>
    <row r="67" spans="4:28" x14ac:dyDescent="0.25">
      <c r="D67" s="63"/>
      <c r="E67" s="2">
        <f t="shared" ca="1" si="12"/>
        <v>62</v>
      </c>
      <c r="F67" s="11">
        <f t="shared" ca="1" si="4"/>
        <v>779.31708838854308</v>
      </c>
      <c r="G67" s="11">
        <f t="shared" ca="1" si="5"/>
        <v>152.30419829848958</v>
      </c>
      <c r="H67" s="12">
        <f t="shared" ca="1" si="0"/>
        <v>931.62128668703269</v>
      </c>
      <c r="I67" s="11">
        <f t="shared" ca="1" si="6"/>
        <v>55456.079206438386</v>
      </c>
      <c r="J67" s="107"/>
      <c r="K67" s="107"/>
      <c r="L67" s="107"/>
      <c r="M67" s="103">
        <f ca="1">IF(N67&lt;=$B$9,IF(N67&lt;$B$10,0,IF(N67=$B$10,SUM($T$6:T67),IF(N67=$B$10+1,IF((Q67-T67)&lt;=$M$5,(Q67-T67),$M$5),IF((Q67-T67)&lt;=$M$5-SUMIF($N$6:N66,"&gt;"&amp;$B$10,$M$6:M66),(Q67-T67),($M$5-SUMIF($N$6:N66,"&gt;"&amp;$B$10,$M$6:M66)))))),"")</f>
        <v>0</v>
      </c>
      <c r="N67" s="30">
        <f t="shared" ca="1" si="13"/>
        <v>62</v>
      </c>
      <c r="O67" s="110">
        <f t="shared" ca="1" si="7"/>
        <v>806.63480232720678</v>
      </c>
      <c r="P67" s="110">
        <f t="shared" ca="1" si="17"/>
        <v>163.7198330866714</v>
      </c>
      <c r="Q67" s="61">
        <f t="shared" ca="1" si="2"/>
        <v>970.35463541387821</v>
      </c>
      <c r="R67" s="31">
        <f t="shared" ca="1" si="8"/>
        <v>59643.765106597617</v>
      </c>
      <c r="S67" s="27">
        <f t="shared" ca="1" si="15"/>
        <v>38.73334872684552</v>
      </c>
      <c r="T67" s="41">
        <f t="shared" ca="1" si="18"/>
        <v>163.7198330866714</v>
      </c>
      <c r="U67" s="46"/>
      <c r="W67" s="51">
        <f t="shared" ca="1" si="16"/>
        <v>59643.765106597617</v>
      </c>
      <c r="X67" s="8">
        <f t="shared" ca="1" si="10"/>
        <v>806.63480232720678</v>
      </c>
      <c r="Y67" s="58">
        <f t="shared" ca="1" si="3"/>
        <v>970.35463541387821</v>
      </c>
      <c r="Z67" s="59">
        <f t="shared" ca="1" si="11"/>
        <v>163.7198330866714</v>
      </c>
      <c r="AA67" s="101">
        <f ca="1">IF(N67&lt;=$B$9,IF(N67&lt;$B$10,0,IF(N67=$B$10,SUM($T$6:T67),IF(N67=$B$10+1,IF((Y67-T67)&lt;=$T$5,(Y67-T67),$T$5),IF((Y67-T67)&lt;=$T$5-SUMIF($N$6:N66,"&gt;"&amp;$B$10,$M$6:M66),(Y67-T67),($T$5-SUMIF($N$6:N66,"&gt;"&amp;$B$10,$M$6:M66)))))),"")</f>
        <v>0</v>
      </c>
      <c r="AB67" s="107"/>
    </row>
    <row r="68" spans="4:28" x14ac:dyDescent="0.25">
      <c r="D68" s="63"/>
      <c r="E68" s="2">
        <f t="shared" ca="1" si="12"/>
        <v>63</v>
      </c>
      <c r="F68" s="11">
        <f t="shared" ca="1" si="4"/>
        <v>781.42773883626205</v>
      </c>
      <c r="G68" s="11">
        <f t="shared" ca="1" si="5"/>
        <v>150.19354785077064</v>
      </c>
      <c r="H68" s="12">
        <f t="shared" ca="1" si="0"/>
        <v>931.62128668703269</v>
      </c>
      <c r="I68" s="11">
        <f t="shared" ca="1" si="6"/>
        <v>54674.651467602125</v>
      </c>
      <c r="J68" s="107"/>
      <c r="K68" s="107"/>
      <c r="L68" s="107"/>
      <c r="M68" s="103">
        <f ca="1">IF(N68&lt;=$B$9,IF(N68&lt;$B$10,0,IF(N68=$B$10,SUM($T$6:T68),IF(N68=$B$10+1,IF((Q68-T68)&lt;=$M$5,(Q68-T68),$M$5),IF((Q68-T68)&lt;=$M$5-SUMIF($N$6:N67,"&gt;"&amp;$B$10,$M$6:M67),(Q68-T68),($M$5-SUMIF($N$6:N67,"&gt;"&amp;$B$10,$M$6:M67)))))),"")</f>
        <v>0</v>
      </c>
      <c r="N68" s="30">
        <f t="shared" ca="1" si="13"/>
        <v>63</v>
      </c>
      <c r="O68" s="110">
        <f t="shared" ca="1" si="7"/>
        <v>808.81943825017629</v>
      </c>
      <c r="P68" s="110">
        <f t="shared" ca="1" si="17"/>
        <v>161.53519716370189</v>
      </c>
      <c r="Q68" s="61">
        <f t="shared" ca="1" si="2"/>
        <v>970.35463541387821</v>
      </c>
      <c r="R68" s="31">
        <f t="shared" ca="1" si="8"/>
        <v>58834.945668347442</v>
      </c>
      <c r="S68" s="27">
        <f t="shared" ca="1" si="15"/>
        <v>38.73334872684552</v>
      </c>
      <c r="T68" s="41">
        <f t="shared" ca="1" si="18"/>
        <v>161.53519716370189</v>
      </c>
      <c r="U68" s="46"/>
      <c r="W68" s="51">
        <f t="shared" ca="1" si="16"/>
        <v>58834.945668347442</v>
      </c>
      <c r="X68" s="8">
        <f t="shared" ca="1" si="10"/>
        <v>808.81943825017629</v>
      </c>
      <c r="Y68" s="58">
        <f t="shared" ca="1" si="3"/>
        <v>970.35463541387821</v>
      </c>
      <c r="Z68" s="59">
        <f t="shared" ca="1" si="11"/>
        <v>161.53519716370189</v>
      </c>
      <c r="AA68" s="101">
        <f ca="1">IF(N68&lt;=$B$9,IF(N68&lt;$B$10,0,IF(N68=$B$10,SUM($T$6:T68),IF(N68=$B$10+1,IF((Y68-T68)&lt;=$T$5,(Y68-T68),$T$5),IF((Y68-T68)&lt;=$T$5-SUMIF($N$6:N67,"&gt;"&amp;$B$10,$M$6:M67),(Y68-T68),($T$5-SUMIF($N$6:N67,"&gt;"&amp;$B$10,$M$6:M67)))))),"")</f>
        <v>0</v>
      </c>
      <c r="AB68" s="107"/>
    </row>
    <row r="69" spans="4:28" x14ac:dyDescent="0.25">
      <c r="D69" s="63"/>
      <c r="E69" s="2">
        <f t="shared" ca="1" si="12"/>
        <v>64</v>
      </c>
      <c r="F69" s="11">
        <f t="shared" ca="1" si="4"/>
        <v>783.54410562894361</v>
      </c>
      <c r="G69" s="11">
        <f t="shared" ca="1" si="5"/>
        <v>148.07718105808908</v>
      </c>
      <c r="H69" s="12">
        <f t="shared" ca="1" si="0"/>
        <v>931.62128668703269</v>
      </c>
      <c r="I69" s="11">
        <f t="shared" ca="1" si="6"/>
        <v>53891.107361973183</v>
      </c>
      <c r="J69" s="107"/>
      <c r="K69" s="107"/>
      <c r="L69" s="107"/>
      <c r="M69" s="103">
        <f ca="1">IF(N69&lt;=$B$9,IF(N69&lt;$B$10,0,IF(N69=$B$10,SUM($T$6:T69),IF(N69=$B$10+1,IF((Q69-T69)&lt;=$M$5,(Q69-T69),$M$5),IF((Q69-T69)&lt;=$M$5-SUMIF($N$6:N68,"&gt;"&amp;$B$10,$M$6:M68),(Q69-T69),($M$5-SUMIF($N$6:N68,"&gt;"&amp;$B$10,$M$6:M68)))))),"")</f>
        <v>0</v>
      </c>
      <c r="N69" s="30">
        <f t="shared" ca="1" si="13"/>
        <v>64</v>
      </c>
      <c r="O69" s="110">
        <f t="shared" ca="1" si="7"/>
        <v>811.00999089543723</v>
      </c>
      <c r="P69" s="110">
        <f t="shared" ca="1" si="17"/>
        <v>159.34464451844099</v>
      </c>
      <c r="Q69" s="61">
        <f t="shared" ca="1" si="2"/>
        <v>970.35463541387821</v>
      </c>
      <c r="R69" s="31">
        <f t="shared" ca="1" si="8"/>
        <v>58023.935677452006</v>
      </c>
      <c r="S69" s="27">
        <f t="shared" ca="1" si="15"/>
        <v>38.73334872684552</v>
      </c>
      <c r="T69" s="41">
        <f t="shared" ca="1" si="18"/>
        <v>159.34464451844099</v>
      </c>
      <c r="U69" s="46"/>
      <c r="W69" s="51">
        <f t="shared" ca="1" si="16"/>
        <v>58023.935677452006</v>
      </c>
      <c r="X69" s="8">
        <f t="shared" ca="1" si="10"/>
        <v>811.00999089543723</v>
      </c>
      <c r="Y69" s="58">
        <f t="shared" ca="1" si="3"/>
        <v>970.35463541387821</v>
      </c>
      <c r="Z69" s="59">
        <f t="shared" ca="1" si="11"/>
        <v>159.34464451844099</v>
      </c>
      <c r="AA69" s="101">
        <f ca="1">IF(N69&lt;=$B$9,IF(N69&lt;$B$10,0,IF(N69=$B$10,SUM($T$6:T69),IF(N69=$B$10+1,IF((Y69-T69)&lt;=$T$5,(Y69-T69),$T$5),IF((Y69-T69)&lt;=$T$5-SUMIF($N$6:N68,"&gt;"&amp;$B$10,$M$6:M68),(Y69-T69),($T$5-SUMIF($N$6:N68,"&gt;"&amp;$B$10,$M$6:M68)))))),"")</f>
        <v>0</v>
      </c>
      <c r="AB69" s="107"/>
    </row>
    <row r="70" spans="4:28" x14ac:dyDescent="0.25">
      <c r="D70" s="63"/>
      <c r="E70" s="2">
        <f t="shared" ca="1" si="12"/>
        <v>65</v>
      </c>
      <c r="F70" s="11">
        <f t="shared" ca="1" si="4"/>
        <v>785.66620424835537</v>
      </c>
      <c r="G70" s="11">
        <f t="shared" ca="1" si="5"/>
        <v>145.95508243867738</v>
      </c>
      <c r="H70" s="12">
        <f t="shared" ref="H70:H133" ca="1" si="19">IF(E70&lt;=$B$9,-PMT($B$13/12,$B$9,$I$5,0),"")</f>
        <v>931.62128668703269</v>
      </c>
      <c r="I70" s="11">
        <f t="shared" ca="1" si="6"/>
        <v>53105.441157724825</v>
      </c>
      <c r="J70" s="107"/>
      <c r="K70" s="107"/>
      <c r="L70" s="107"/>
      <c r="M70" s="103">
        <f ca="1">IF(N70&lt;=$B$9,IF(N70&lt;$B$10,0,IF(N70=$B$10,SUM($T$6:T70),IF(N70=$B$10+1,IF((Q70-T70)&lt;=$M$5,(Q70-T70),$M$5),IF((Q70-T70)&lt;=$M$5-SUMIF($N$6:N69,"&gt;"&amp;$B$10,$M$6:M69),(Q70-T70),($M$5-SUMIF($N$6:N69,"&gt;"&amp;$B$10,$M$6:M69)))))),"")</f>
        <v>0</v>
      </c>
      <c r="N70" s="30">
        <f t="shared" ca="1" si="13"/>
        <v>65</v>
      </c>
      <c r="O70" s="110">
        <f t="shared" ca="1" si="7"/>
        <v>813.20647628744564</v>
      </c>
      <c r="P70" s="110">
        <f t="shared" ca="1" si="17"/>
        <v>157.14815912643252</v>
      </c>
      <c r="Q70" s="61">
        <f t="shared" ref="Q70:Q133" ca="1" si="20">IF(N70&lt;=$B$10,"",IF(N70&lt;=$B$9,(-PMT($B$13/12,$B$11,$R$5,0)+IF(N70=$B$9,W70,0)),""))</f>
        <v>970.35463541387821</v>
      </c>
      <c r="R70" s="31">
        <f t="shared" ca="1" si="8"/>
        <v>57210.729201164562</v>
      </c>
      <c r="S70" s="27">
        <f t="shared" ca="1" si="15"/>
        <v>38.73334872684552</v>
      </c>
      <c r="T70" s="41">
        <f t="shared" ca="1" si="18"/>
        <v>157.14815912643252</v>
      </c>
      <c r="U70" s="46"/>
      <c r="W70" s="51">
        <f t="shared" ca="1" si="16"/>
        <v>57210.729201164562</v>
      </c>
      <c r="X70" s="8">
        <f t="shared" ca="1" si="10"/>
        <v>813.20647628744564</v>
      </c>
      <c r="Y70" s="58">
        <f t="shared" ref="Y70:Y133" ca="1" si="21">IF(N70&lt;=$B$10,0,IF(N70&lt;=$B$9,-PMT($B$13/12,$B$11,$R$5,0),""))</f>
        <v>970.35463541387821</v>
      </c>
      <c r="Z70" s="59">
        <f t="shared" ca="1" si="11"/>
        <v>157.14815912643252</v>
      </c>
      <c r="AA70" s="101">
        <f ca="1">IF(N70&lt;=$B$9,IF(N70&lt;$B$10,0,IF(N70=$B$10,SUM($T$6:T70),IF(N70=$B$10+1,IF((Y70-T70)&lt;=$T$5,(Y70-T70),$T$5),IF((Y70-T70)&lt;=$T$5-SUMIF($N$6:N69,"&gt;"&amp;$B$10,$M$6:M69),(Y70-T70),($T$5-SUMIF($N$6:N69,"&gt;"&amp;$B$10,$M$6:M69)))))),"")</f>
        <v>0</v>
      </c>
      <c r="AB70" s="107"/>
    </row>
    <row r="71" spans="4:28" x14ac:dyDescent="0.25">
      <c r="D71" s="63"/>
      <c r="E71" s="2">
        <f t="shared" ca="1" si="12"/>
        <v>66</v>
      </c>
      <c r="F71" s="11">
        <f t="shared" ref="F71:F134" ca="1" si="22">IF(E71&lt;=$B$9,H71-G71,"")</f>
        <v>787.79405021819457</v>
      </c>
      <c r="G71" s="11">
        <f t="shared" ref="G71:G134" ca="1" si="23">IF(E71&lt;=$B$9,$B$13/360*30*I70,"")</f>
        <v>143.82723646883807</v>
      </c>
      <c r="H71" s="12">
        <f t="shared" ca="1" si="19"/>
        <v>931.62128668703269</v>
      </c>
      <c r="I71" s="11">
        <f t="shared" ref="I71:I134" ca="1" si="24">IF(E71&lt;=$B$9,I70-F71,"")</f>
        <v>52317.647107506629</v>
      </c>
      <c r="J71" s="107"/>
      <c r="K71" s="107"/>
      <c r="L71" s="107"/>
      <c r="M71" s="103">
        <f ca="1">IF(N71&lt;=$B$9,IF(N71&lt;$B$10,0,IF(N71=$B$10,SUM($T$6:T71),IF(N71=$B$10+1,IF((Q71-T71)&lt;=$M$5,(Q71-T71),$M$5),IF((Q71-T71)&lt;=$M$5-SUMIF($N$6:N70,"&gt;"&amp;$B$10,$M$6:M70),(Q71-T71),($M$5-SUMIF($N$6:N70,"&gt;"&amp;$B$10,$M$6:M70)))))),"")</f>
        <v>0</v>
      </c>
      <c r="N71" s="30">
        <f t="shared" ca="1" si="13"/>
        <v>66</v>
      </c>
      <c r="O71" s="110">
        <f t="shared" ref="O71:O134" ca="1" si="25">IF(N71&lt;=$B$10,"",IF(N71&lt;=$B$9,Q71-P71,""))</f>
        <v>815.40891049405752</v>
      </c>
      <c r="P71" s="110">
        <f t="shared" ca="1" si="17"/>
        <v>154.94572491982069</v>
      </c>
      <c r="Q71" s="61">
        <f t="shared" ca="1" si="20"/>
        <v>970.35463541387821</v>
      </c>
      <c r="R71" s="31">
        <f t="shared" ref="R71:R134" ca="1" si="26">IF(N71&lt;=$B$10,R70,IF(N71&lt;=$B$9,R70-O71,""))</f>
        <v>56395.320290670505</v>
      </c>
      <c r="S71" s="27">
        <f t="shared" ca="1" si="15"/>
        <v>38.73334872684552</v>
      </c>
      <c r="T71" s="41">
        <f t="shared" ca="1" si="18"/>
        <v>154.94572491982069</v>
      </c>
      <c r="U71" s="46"/>
      <c r="W71" s="51">
        <f t="shared" ca="1" si="16"/>
        <v>56395.320290670505</v>
      </c>
      <c r="X71" s="8">
        <f t="shared" ref="X71:X134" ca="1" si="27">IF(N71&lt;=$B$9,Y71-Z71,"")</f>
        <v>815.40891049405752</v>
      </c>
      <c r="Y71" s="58">
        <f t="shared" ca="1" si="21"/>
        <v>970.35463541387821</v>
      </c>
      <c r="Z71" s="59">
        <f t="shared" ref="Z71:Z134" ca="1" si="28">IF(N71&lt;=$B$10,0,IF(N71&lt;=$B$9,$B$13/360*30*W70+AA71,""))</f>
        <v>154.94572491982069</v>
      </c>
      <c r="AA71" s="101">
        <f ca="1">IF(N71&lt;=$B$9,IF(N71&lt;$B$10,0,IF(N71=$B$10,SUM($T$6:T71),IF(N71=$B$10+1,IF((Y71-T71)&lt;=$T$5,(Y71-T71),$T$5),IF((Y71-T71)&lt;=$T$5-SUMIF($N$6:N70,"&gt;"&amp;$B$10,$M$6:M70),(Y71-T71),($T$5-SUMIF($N$6:N70,"&gt;"&amp;$B$10,$M$6:M70)))))),"")</f>
        <v>0</v>
      </c>
      <c r="AB71" s="107"/>
    </row>
    <row r="72" spans="4:28" x14ac:dyDescent="0.25">
      <c r="D72" s="63"/>
      <c r="E72" s="2">
        <f t="shared" ref="E72:E135" ca="1" si="29">IFERROR(IF((E71+1)&lt;=$B$9,(E71+1),""),"")</f>
        <v>67</v>
      </c>
      <c r="F72" s="11">
        <f t="shared" ca="1" si="22"/>
        <v>789.92765910420223</v>
      </c>
      <c r="G72" s="11">
        <f t="shared" ca="1" si="23"/>
        <v>141.69362758283046</v>
      </c>
      <c r="H72" s="12">
        <f t="shared" ca="1" si="19"/>
        <v>931.62128668703269</v>
      </c>
      <c r="I72" s="11">
        <f t="shared" ca="1" si="24"/>
        <v>51527.719448402429</v>
      </c>
      <c r="J72" s="107"/>
      <c r="K72" s="107"/>
      <c r="L72" s="107"/>
      <c r="M72" s="103">
        <f ca="1">IF(N72&lt;=$B$9,IF(N72&lt;$B$10,0,IF(N72=$B$10,SUM($T$6:T72),IF(N72=$B$10+1,IF((Q72-T72)&lt;=$M$5,(Q72-T72),$M$5),IF((Q72-T72)&lt;=$M$5-SUMIF($N$6:N71,"&gt;"&amp;$B$10,$M$6:M71),(Q72-T72),($M$5-SUMIF($N$6:N71,"&gt;"&amp;$B$10,$M$6:M71)))))),"")</f>
        <v>0</v>
      </c>
      <c r="N72" s="30">
        <f t="shared" ref="N72:N135" ca="1" si="30">IFERROR(IF((N71+1)&lt;=$B$9,(N71+1),""),"")</f>
        <v>67</v>
      </c>
      <c r="O72" s="110">
        <f t="shared" ca="1" si="25"/>
        <v>817.61730962664558</v>
      </c>
      <c r="P72" s="110">
        <f t="shared" ca="1" si="17"/>
        <v>152.73732578723263</v>
      </c>
      <c r="Q72" s="61">
        <f t="shared" ca="1" si="20"/>
        <v>970.35463541387821</v>
      </c>
      <c r="R72" s="31">
        <f t="shared" ca="1" si="26"/>
        <v>55577.702981043862</v>
      </c>
      <c r="S72" s="27">
        <f t="shared" ca="1" si="15"/>
        <v>38.73334872684552</v>
      </c>
      <c r="T72" s="41">
        <f t="shared" ca="1" si="18"/>
        <v>152.73732578723263</v>
      </c>
      <c r="U72" s="46"/>
      <c r="W72" s="51">
        <f t="shared" ca="1" si="16"/>
        <v>55577.702981043862</v>
      </c>
      <c r="X72" s="8">
        <f t="shared" ca="1" si="27"/>
        <v>817.61730962664558</v>
      </c>
      <c r="Y72" s="58">
        <f t="shared" ca="1" si="21"/>
        <v>970.35463541387821</v>
      </c>
      <c r="Z72" s="59">
        <f t="shared" ca="1" si="28"/>
        <v>152.73732578723263</v>
      </c>
      <c r="AA72" s="101">
        <f ca="1">IF(N72&lt;=$B$9,IF(N72&lt;$B$10,0,IF(N72=$B$10,SUM($T$6:T72),IF(N72=$B$10+1,IF((Y72-T72)&lt;=$T$5,(Y72-T72),$T$5),IF((Y72-T72)&lt;=$T$5-SUMIF($N$6:N71,"&gt;"&amp;$B$10,$M$6:M71),(Y72-T72),($T$5-SUMIF($N$6:N71,"&gt;"&amp;$B$10,$M$6:M71)))))),"")</f>
        <v>0</v>
      </c>
      <c r="AB72" s="107"/>
    </row>
    <row r="73" spans="4:28" x14ac:dyDescent="0.25">
      <c r="D73" s="63"/>
      <c r="E73" s="2">
        <f t="shared" ca="1" si="29"/>
        <v>68</v>
      </c>
      <c r="F73" s="11">
        <f t="shared" ca="1" si="22"/>
        <v>792.06704651427617</v>
      </c>
      <c r="G73" s="11">
        <f t="shared" ca="1" si="23"/>
        <v>139.55424017275658</v>
      </c>
      <c r="H73" s="12">
        <f t="shared" ca="1" si="19"/>
        <v>931.62128668703269</v>
      </c>
      <c r="I73" s="11">
        <f t="shared" ca="1" si="24"/>
        <v>50735.652401888154</v>
      </c>
      <c r="J73" s="107"/>
      <c r="K73" s="107"/>
      <c r="L73" s="107"/>
      <c r="M73" s="103">
        <f ca="1">IF(N73&lt;=$B$9,IF(N73&lt;$B$10,0,IF(N73=$B$10,SUM($T$6:T73),IF(N73=$B$10+1,IF((Q73-T73)&lt;=$M$5,(Q73-T73),$M$5),IF((Q73-T73)&lt;=$M$5-SUMIF($N$6:N72,"&gt;"&amp;$B$10,$M$6:M72),(Q73-T73),($M$5-SUMIF($N$6:N72,"&gt;"&amp;$B$10,$M$6:M72)))))),"")</f>
        <v>0</v>
      </c>
      <c r="N73" s="30">
        <f t="shared" ca="1" si="30"/>
        <v>68</v>
      </c>
      <c r="O73" s="110">
        <f t="shared" ca="1" si="25"/>
        <v>819.83168984021779</v>
      </c>
      <c r="P73" s="110">
        <f t="shared" ca="1" si="17"/>
        <v>150.52294557366045</v>
      </c>
      <c r="Q73" s="61">
        <f t="shared" ca="1" si="20"/>
        <v>970.35463541387821</v>
      </c>
      <c r="R73" s="31">
        <f t="shared" ca="1" si="26"/>
        <v>54757.871291203643</v>
      </c>
      <c r="S73" s="27">
        <f t="shared" ca="1" si="15"/>
        <v>38.73334872684552</v>
      </c>
      <c r="T73" s="41">
        <f t="shared" ca="1" si="18"/>
        <v>150.52294557366045</v>
      </c>
      <c r="U73" s="46"/>
      <c r="W73" s="51">
        <f t="shared" ca="1" si="16"/>
        <v>54757.871291203643</v>
      </c>
      <c r="X73" s="8">
        <f t="shared" ca="1" si="27"/>
        <v>819.83168984021779</v>
      </c>
      <c r="Y73" s="58">
        <f t="shared" ca="1" si="21"/>
        <v>970.35463541387821</v>
      </c>
      <c r="Z73" s="59">
        <f t="shared" ca="1" si="28"/>
        <v>150.52294557366045</v>
      </c>
      <c r="AA73" s="101">
        <f ca="1">IF(N73&lt;=$B$9,IF(N73&lt;$B$10,0,IF(N73=$B$10,SUM($T$6:T73),IF(N73=$B$10+1,IF((Y73-T73)&lt;=$T$5,(Y73-T73),$T$5),IF((Y73-T73)&lt;=$T$5-SUMIF($N$6:N72,"&gt;"&amp;$B$10,$M$6:M72),(Y73-T73),($T$5-SUMIF($N$6:N72,"&gt;"&amp;$B$10,$M$6:M72)))))),"")</f>
        <v>0</v>
      </c>
      <c r="AB73" s="107"/>
    </row>
    <row r="74" spans="4:28" x14ac:dyDescent="0.25">
      <c r="D74" s="63"/>
      <c r="E74" s="2">
        <f t="shared" ca="1" si="29"/>
        <v>69</v>
      </c>
      <c r="F74" s="11">
        <f t="shared" ca="1" si="22"/>
        <v>794.21222809858557</v>
      </c>
      <c r="G74" s="11">
        <f t="shared" ca="1" si="23"/>
        <v>137.4090585884471</v>
      </c>
      <c r="H74" s="12">
        <f t="shared" ca="1" si="19"/>
        <v>931.62128668703269</v>
      </c>
      <c r="I74" s="11">
        <f t="shared" ca="1" si="24"/>
        <v>49941.440173789568</v>
      </c>
      <c r="J74" s="107"/>
      <c r="K74" s="107"/>
      <c r="L74" s="107"/>
      <c r="M74" s="103">
        <f ca="1">IF(N74&lt;=$B$9,IF(N74&lt;$B$10,0,IF(N74=$B$10,SUM($T$6:T74),IF(N74=$B$10+1,IF((Q74-T74)&lt;=$M$5,(Q74-T74),$M$5),IF((Q74-T74)&lt;=$M$5-SUMIF($N$6:N73,"&gt;"&amp;$B$10,$M$6:M73),(Q74-T74),($M$5-SUMIF($N$6:N73,"&gt;"&amp;$B$10,$M$6:M73)))))),"")</f>
        <v>0</v>
      </c>
      <c r="N74" s="30">
        <f t="shared" ca="1" si="30"/>
        <v>69</v>
      </c>
      <c r="O74" s="110">
        <f t="shared" ca="1" si="25"/>
        <v>822.05206733353498</v>
      </c>
      <c r="P74" s="110">
        <f t="shared" ca="1" si="17"/>
        <v>148.30256808034321</v>
      </c>
      <c r="Q74" s="61">
        <f t="shared" ca="1" si="20"/>
        <v>970.35463541387821</v>
      </c>
      <c r="R74" s="31">
        <f t="shared" ca="1" si="26"/>
        <v>53935.819223870109</v>
      </c>
      <c r="S74" s="27">
        <f t="shared" ref="S74:S137" ca="1" si="31">IF(N74&lt;=$B$9, SUM(Q74,-H74),"")</f>
        <v>38.73334872684552</v>
      </c>
      <c r="T74" s="41">
        <f t="shared" ca="1" si="18"/>
        <v>148.30256808034321</v>
      </c>
      <c r="U74" s="46"/>
      <c r="W74" s="51">
        <f t="shared" ref="W74:W137" ca="1" si="32">IF(N74&lt;=$B$9,W73-X74,"")</f>
        <v>53935.819223870109</v>
      </c>
      <c r="X74" s="8">
        <f t="shared" ca="1" si="27"/>
        <v>822.05206733353498</v>
      </c>
      <c r="Y74" s="58">
        <f t="shared" ca="1" si="21"/>
        <v>970.35463541387821</v>
      </c>
      <c r="Z74" s="59">
        <f t="shared" ca="1" si="28"/>
        <v>148.30256808034321</v>
      </c>
      <c r="AA74" s="101">
        <f ca="1">IF(N74&lt;=$B$9,IF(N74&lt;$B$10,0,IF(N74=$B$10,SUM($T$6:T74),IF(N74=$B$10+1,IF((Y74-T74)&lt;=$T$5,(Y74-T74),$T$5),IF((Y74-T74)&lt;=$T$5-SUMIF($N$6:N73,"&gt;"&amp;$B$10,$M$6:M73),(Y74-T74),($T$5-SUMIF($N$6:N73,"&gt;"&amp;$B$10,$M$6:M73)))))),"")</f>
        <v>0</v>
      </c>
      <c r="AB74" s="107"/>
    </row>
    <row r="75" spans="4:28" x14ac:dyDescent="0.25">
      <c r="D75" s="63"/>
      <c r="E75" s="2">
        <f t="shared" ca="1" si="29"/>
        <v>70</v>
      </c>
      <c r="F75" s="11">
        <f t="shared" ca="1" si="22"/>
        <v>796.36321954968594</v>
      </c>
      <c r="G75" s="11">
        <f t="shared" ca="1" si="23"/>
        <v>135.25806713734676</v>
      </c>
      <c r="H75" s="12">
        <f t="shared" ca="1" si="19"/>
        <v>931.62128668703269</v>
      </c>
      <c r="I75" s="11">
        <f t="shared" ca="1" si="24"/>
        <v>49145.076954239885</v>
      </c>
      <c r="J75" s="107"/>
      <c r="K75" s="107"/>
      <c r="L75" s="107"/>
      <c r="M75" s="103">
        <f ca="1">IF(N75&lt;=$B$9,IF(N75&lt;$B$10,0,IF(N75=$B$10,SUM($T$6:T75),IF(N75=$B$10+1,IF((Q75-T75)&lt;=$M$5,(Q75-T75),$M$5),IF((Q75-T75)&lt;=$M$5-SUMIF($N$6:N74,"&gt;"&amp;$B$10,$M$6:M74),(Q75-T75),($M$5-SUMIF($N$6:N74,"&gt;"&amp;$B$10,$M$6:M74)))))),"")</f>
        <v>0</v>
      </c>
      <c r="N75" s="30">
        <f t="shared" ca="1" si="30"/>
        <v>70</v>
      </c>
      <c r="O75" s="110">
        <f t="shared" ca="1" si="25"/>
        <v>824.27845834923005</v>
      </c>
      <c r="P75" s="110">
        <f t="shared" ref="P75:P138" ca="1" si="33">IF(N75&lt;=$B$10,"",IF(N75&lt;=$B$9,$B$13/360*30*R74+M75,""))</f>
        <v>146.07617706464822</v>
      </c>
      <c r="Q75" s="61">
        <f t="shared" ca="1" si="20"/>
        <v>970.35463541387821</v>
      </c>
      <c r="R75" s="31">
        <f t="shared" ca="1" si="26"/>
        <v>53111.540765520876</v>
      </c>
      <c r="S75" s="27">
        <f t="shared" ca="1" si="31"/>
        <v>38.73334872684552</v>
      </c>
      <c r="T75" s="41">
        <f t="shared" ref="T75:T138" ca="1" si="34">IF(N75&lt;=$B$9,$B$13/360*30*R74,"")</f>
        <v>146.07617706464822</v>
      </c>
      <c r="U75" s="46"/>
      <c r="W75" s="51">
        <f t="shared" ca="1" si="32"/>
        <v>53111.540765520876</v>
      </c>
      <c r="X75" s="8">
        <f t="shared" ca="1" si="27"/>
        <v>824.27845834923005</v>
      </c>
      <c r="Y75" s="58">
        <f t="shared" ca="1" si="21"/>
        <v>970.35463541387821</v>
      </c>
      <c r="Z75" s="59">
        <f t="shared" ca="1" si="28"/>
        <v>146.07617706464822</v>
      </c>
      <c r="AA75" s="101">
        <f ca="1">IF(N75&lt;=$B$9,IF(N75&lt;$B$10,0,IF(N75=$B$10,SUM($T$6:T75),IF(N75=$B$10+1,IF((Y75-T75)&lt;=$T$5,(Y75-T75),$T$5),IF((Y75-T75)&lt;=$T$5-SUMIF($N$6:N74,"&gt;"&amp;$B$10,$M$6:M74),(Y75-T75),($T$5-SUMIF($N$6:N74,"&gt;"&amp;$B$10,$M$6:M74)))))),"")</f>
        <v>0</v>
      </c>
      <c r="AB75" s="107"/>
    </row>
    <row r="76" spans="4:28" x14ac:dyDescent="0.25">
      <c r="D76" s="63"/>
      <c r="E76" s="2">
        <f t="shared" ca="1" si="29"/>
        <v>71</v>
      </c>
      <c r="F76" s="11">
        <f t="shared" ca="1" si="22"/>
        <v>798.52003660263301</v>
      </c>
      <c r="G76" s="11">
        <f t="shared" ca="1" si="23"/>
        <v>133.10125008439968</v>
      </c>
      <c r="H76" s="12">
        <f t="shared" ca="1" si="19"/>
        <v>931.62128668703269</v>
      </c>
      <c r="I76" s="11">
        <f t="shared" ca="1" si="24"/>
        <v>48346.556917637252</v>
      </c>
      <c r="J76" s="107"/>
      <c r="K76" s="107"/>
      <c r="L76" s="107"/>
      <c r="M76" s="103">
        <f ca="1">IF(N76&lt;=$B$9,IF(N76&lt;$B$10,0,IF(N76=$B$10,SUM($T$6:T76),IF(N76=$B$10+1,IF((Q76-T76)&lt;=$M$5,(Q76-T76),$M$5),IF((Q76-T76)&lt;=$M$5-SUMIF($N$6:N75,"&gt;"&amp;$B$10,$M$6:M75),(Q76-T76),($M$5-SUMIF($N$6:N75,"&gt;"&amp;$B$10,$M$6:M75)))))),"")</f>
        <v>0</v>
      </c>
      <c r="N76" s="30">
        <f t="shared" ca="1" si="30"/>
        <v>71</v>
      </c>
      <c r="O76" s="110">
        <f t="shared" ca="1" si="25"/>
        <v>826.51087917392579</v>
      </c>
      <c r="P76" s="110">
        <f t="shared" ca="1" si="33"/>
        <v>143.84375623995237</v>
      </c>
      <c r="Q76" s="61">
        <f t="shared" ca="1" si="20"/>
        <v>970.35463541387821</v>
      </c>
      <c r="R76" s="31">
        <f t="shared" ca="1" si="26"/>
        <v>52285.029886346951</v>
      </c>
      <c r="S76" s="27">
        <f t="shared" ca="1" si="31"/>
        <v>38.73334872684552</v>
      </c>
      <c r="T76" s="41">
        <f t="shared" ca="1" si="34"/>
        <v>143.84375623995237</v>
      </c>
      <c r="U76" s="46"/>
      <c r="W76" s="51">
        <f t="shared" ca="1" si="32"/>
        <v>52285.029886346951</v>
      </c>
      <c r="X76" s="8">
        <f t="shared" ca="1" si="27"/>
        <v>826.51087917392579</v>
      </c>
      <c r="Y76" s="58">
        <f t="shared" ca="1" si="21"/>
        <v>970.35463541387821</v>
      </c>
      <c r="Z76" s="59">
        <f t="shared" ca="1" si="28"/>
        <v>143.84375623995237</v>
      </c>
      <c r="AA76" s="101">
        <f ca="1">IF(N76&lt;=$B$9,IF(N76&lt;$B$10,0,IF(N76=$B$10,SUM($T$6:T76),IF(N76=$B$10+1,IF((Y76-T76)&lt;=$T$5,(Y76-T76),$T$5),IF((Y76-T76)&lt;=$T$5-SUMIF($N$6:N75,"&gt;"&amp;$B$10,$M$6:M75),(Y76-T76),($T$5-SUMIF($N$6:N75,"&gt;"&amp;$B$10,$M$6:M75)))))),"")</f>
        <v>0</v>
      </c>
      <c r="AB76" s="107"/>
    </row>
    <row r="77" spans="4:28" x14ac:dyDescent="0.25">
      <c r="D77" s="63"/>
      <c r="E77" s="2">
        <f t="shared" ca="1" si="29"/>
        <v>72</v>
      </c>
      <c r="F77" s="11">
        <f t="shared" ca="1" si="22"/>
        <v>800.6826950350985</v>
      </c>
      <c r="G77" s="11">
        <f t="shared" ca="1" si="23"/>
        <v>130.93859165193422</v>
      </c>
      <c r="H77" s="12">
        <f t="shared" ca="1" si="19"/>
        <v>931.62128668703269</v>
      </c>
      <c r="I77" s="11">
        <f t="shared" ca="1" si="24"/>
        <v>47545.874222602157</v>
      </c>
      <c r="J77" s="107"/>
      <c r="K77" s="107"/>
      <c r="L77" s="107"/>
      <c r="M77" s="103">
        <f ca="1">IF(N77&lt;=$B$9,IF(N77&lt;$B$10,0,IF(N77=$B$10,SUM($T$6:T77),IF(N77=$B$10+1,IF((Q77-T77)&lt;=$M$5,(Q77-T77),$M$5),IF((Q77-T77)&lt;=$M$5-SUMIF($N$6:N76,"&gt;"&amp;$B$10,$M$6:M76),(Q77-T77),($M$5-SUMIF($N$6:N76,"&gt;"&amp;$B$10,$M$6:M76)))))),"")</f>
        <v>0</v>
      </c>
      <c r="N77" s="30">
        <f t="shared" ca="1" si="30"/>
        <v>72</v>
      </c>
      <c r="O77" s="110">
        <f t="shared" ca="1" si="25"/>
        <v>828.74934613835524</v>
      </c>
      <c r="P77" s="110">
        <f t="shared" ca="1" si="33"/>
        <v>141.60528927552301</v>
      </c>
      <c r="Q77" s="61">
        <f t="shared" ca="1" si="20"/>
        <v>970.35463541387821</v>
      </c>
      <c r="R77" s="31">
        <f t="shared" ca="1" si="26"/>
        <v>51456.280540208594</v>
      </c>
      <c r="S77" s="27">
        <f t="shared" ca="1" si="31"/>
        <v>38.73334872684552</v>
      </c>
      <c r="T77" s="41">
        <f t="shared" ca="1" si="34"/>
        <v>141.60528927552301</v>
      </c>
      <c r="U77" s="46"/>
      <c r="W77" s="51">
        <f t="shared" ca="1" si="32"/>
        <v>51456.280540208594</v>
      </c>
      <c r="X77" s="8">
        <f t="shared" ca="1" si="27"/>
        <v>828.74934613835524</v>
      </c>
      <c r="Y77" s="58">
        <f t="shared" ca="1" si="21"/>
        <v>970.35463541387821</v>
      </c>
      <c r="Z77" s="59">
        <f t="shared" ca="1" si="28"/>
        <v>141.60528927552301</v>
      </c>
      <c r="AA77" s="101">
        <f ca="1">IF(N77&lt;=$B$9,IF(N77&lt;$B$10,0,IF(N77=$B$10,SUM($T$6:T77),IF(N77=$B$10+1,IF((Y77-T77)&lt;=$T$5,(Y77-T77),$T$5),IF((Y77-T77)&lt;=$T$5-SUMIF($N$6:N76,"&gt;"&amp;$B$10,$M$6:M76),(Y77-T77),($T$5-SUMIF($N$6:N76,"&gt;"&amp;$B$10,$M$6:M76)))))),"")</f>
        <v>0</v>
      </c>
      <c r="AB77" s="107"/>
    </row>
    <row r="78" spans="4:28" x14ac:dyDescent="0.25">
      <c r="D78" s="63"/>
      <c r="E78" s="2">
        <f t="shared" ca="1" si="29"/>
        <v>73</v>
      </c>
      <c r="F78" s="11">
        <f t="shared" ca="1" si="22"/>
        <v>802.85121066748525</v>
      </c>
      <c r="G78" s="11">
        <f t="shared" ca="1" si="23"/>
        <v>128.7700760195475</v>
      </c>
      <c r="H78" s="12">
        <f t="shared" ca="1" si="19"/>
        <v>931.62128668703269</v>
      </c>
      <c r="I78" s="11">
        <f t="shared" ca="1" si="24"/>
        <v>46743.023011934674</v>
      </c>
      <c r="J78" s="107"/>
      <c r="K78" s="107"/>
      <c r="L78" s="107"/>
      <c r="M78" s="103">
        <f ca="1">IF(N78&lt;=$B$9,IF(N78&lt;$B$10,0,IF(N78=$B$10,SUM($T$6:T78),IF(N78=$B$10+1,IF((Q78-T78)&lt;=$M$5,(Q78-T78),$M$5),IF((Q78-T78)&lt;=$M$5-SUMIF($N$6:N77,"&gt;"&amp;$B$10,$M$6:M77),(Q78-T78),($M$5-SUMIF($N$6:N77,"&gt;"&amp;$B$10,$M$6:M77)))))),"")</f>
        <v>0</v>
      </c>
      <c r="N78" s="30">
        <f t="shared" ca="1" si="30"/>
        <v>73</v>
      </c>
      <c r="O78" s="110">
        <f t="shared" ca="1" si="25"/>
        <v>830.99387561747994</v>
      </c>
      <c r="P78" s="110">
        <f t="shared" ca="1" si="33"/>
        <v>139.36075979639827</v>
      </c>
      <c r="Q78" s="61">
        <f t="shared" ca="1" si="20"/>
        <v>970.35463541387821</v>
      </c>
      <c r="R78" s="31">
        <f t="shared" ca="1" si="26"/>
        <v>50625.286664591113</v>
      </c>
      <c r="S78" s="27">
        <f t="shared" ca="1" si="31"/>
        <v>38.73334872684552</v>
      </c>
      <c r="T78" s="41">
        <f t="shared" ca="1" si="34"/>
        <v>139.36075979639827</v>
      </c>
      <c r="U78" s="46"/>
      <c r="W78" s="51">
        <f t="shared" ca="1" si="32"/>
        <v>50625.286664591113</v>
      </c>
      <c r="X78" s="8">
        <f t="shared" ca="1" si="27"/>
        <v>830.99387561747994</v>
      </c>
      <c r="Y78" s="58">
        <f t="shared" ca="1" si="21"/>
        <v>970.35463541387821</v>
      </c>
      <c r="Z78" s="59">
        <f t="shared" ca="1" si="28"/>
        <v>139.36075979639827</v>
      </c>
      <c r="AA78" s="101">
        <f ca="1">IF(N78&lt;=$B$9,IF(N78&lt;$B$10,0,IF(N78=$B$10,SUM($T$6:T78),IF(N78=$B$10+1,IF((Y78-T78)&lt;=$T$5,(Y78-T78),$T$5),IF((Y78-T78)&lt;=$T$5-SUMIF($N$6:N77,"&gt;"&amp;$B$10,$M$6:M77),(Y78-T78),($T$5-SUMIF($N$6:N77,"&gt;"&amp;$B$10,$M$6:M77)))))),"")</f>
        <v>0</v>
      </c>
      <c r="AB78" s="107"/>
    </row>
    <row r="79" spans="4:28" x14ac:dyDescent="0.25">
      <c r="D79" s="63"/>
      <c r="E79" s="2">
        <f t="shared" ca="1" si="29"/>
        <v>74</v>
      </c>
      <c r="F79" s="11">
        <f t="shared" ca="1" si="22"/>
        <v>805.02559936304294</v>
      </c>
      <c r="G79" s="11">
        <f t="shared" ca="1" si="23"/>
        <v>126.59568732398975</v>
      </c>
      <c r="H79" s="12">
        <f t="shared" ca="1" si="19"/>
        <v>931.62128668703269</v>
      </c>
      <c r="I79" s="11">
        <f t="shared" ca="1" si="24"/>
        <v>45937.997412571633</v>
      </c>
      <c r="J79" s="107"/>
      <c r="K79" s="107"/>
      <c r="L79" s="107"/>
      <c r="M79" s="103">
        <f ca="1">IF(N79&lt;=$B$9,IF(N79&lt;$B$10,0,IF(N79=$B$10,SUM($T$6:T79),IF(N79=$B$10+1,IF((Q79-T79)&lt;=$M$5,(Q79-T79),$M$5),IF((Q79-T79)&lt;=$M$5-SUMIF($N$6:N78,"&gt;"&amp;$B$10,$M$6:M78),(Q79-T79),($M$5-SUMIF($N$6:N78,"&gt;"&amp;$B$10,$M$6:M78)))))),"")</f>
        <v>0</v>
      </c>
      <c r="N79" s="30">
        <f t="shared" ca="1" si="30"/>
        <v>74</v>
      </c>
      <c r="O79" s="110">
        <f t="shared" ca="1" si="25"/>
        <v>833.24448403061058</v>
      </c>
      <c r="P79" s="110">
        <f t="shared" ca="1" si="33"/>
        <v>137.11015138326761</v>
      </c>
      <c r="Q79" s="61">
        <f t="shared" ca="1" si="20"/>
        <v>970.35463541387821</v>
      </c>
      <c r="R79" s="31">
        <f t="shared" ca="1" si="26"/>
        <v>49792.0421805605</v>
      </c>
      <c r="S79" s="27">
        <f t="shared" ca="1" si="31"/>
        <v>38.73334872684552</v>
      </c>
      <c r="T79" s="41">
        <f t="shared" ca="1" si="34"/>
        <v>137.11015138326761</v>
      </c>
      <c r="U79" s="46"/>
      <c r="W79" s="51">
        <f t="shared" ca="1" si="32"/>
        <v>49792.0421805605</v>
      </c>
      <c r="X79" s="8">
        <f t="shared" ca="1" si="27"/>
        <v>833.24448403061058</v>
      </c>
      <c r="Y79" s="58">
        <f t="shared" ca="1" si="21"/>
        <v>970.35463541387821</v>
      </c>
      <c r="Z79" s="59">
        <f t="shared" ca="1" si="28"/>
        <v>137.11015138326761</v>
      </c>
      <c r="AA79" s="101">
        <f ca="1">IF(N79&lt;=$B$9,IF(N79&lt;$B$10,0,IF(N79=$B$10,SUM($T$6:T79),IF(N79=$B$10+1,IF((Y79-T79)&lt;=$T$5,(Y79-T79),$T$5),IF((Y79-T79)&lt;=$T$5-SUMIF($N$6:N78,"&gt;"&amp;$B$10,$M$6:M78),(Y79-T79),($T$5-SUMIF($N$6:N78,"&gt;"&amp;$B$10,$M$6:M78)))))),"")</f>
        <v>0</v>
      </c>
      <c r="AB79" s="107"/>
    </row>
    <row r="80" spans="4:28" x14ac:dyDescent="0.25">
      <c r="D80" s="63"/>
      <c r="E80" s="2">
        <f t="shared" ca="1" si="29"/>
        <v>75</v>
      </c>
      <c r="F80" s="11">
        <f t="shared" ca="1" si="22"/>
        <v>807.20587702798457</v>
      </c>
      <c r="G80" s="11">
        <f t="shared" ca="1" si="23"/>
        <v>124.41540965904818</v>
      </c>
      <c r="H80" s="12">
        <f t="shared" ca="1" si="19"/>
        <v>931.62128668703269</v>
      </c>
      <c r="I80" s="11">
        <f t="shared" ca="1" si="24"/>
        <v>45130.791535543649</v>
      </c>
      <c r="J80" s="107"/>
      <c r="K80" s="107"/>
      <c r="L80" s="107"/>
      <c r="M80" s="103">
        <f ca="1">IF(N80&lt;=$B$9,IF(N80&lt;$B$10,0,IF(N80=$B$10,SUM($T$6:T80),IF(N80=$B$10+1,IF((Q80-T80)&lt;=$M$5,(Q80-T80),$M$5),IF((Q80-T80)&lt;=$M$5-SUMIF($N$6:N79,"&gt;"&amp;$B$10,$M$6:M79),(Q80-T80),($M$5-SUMIF($N$6:N79,"&gt;"&amp;$B$10,$M$6:M79)))))),"")</f>
        <v>0</v>
      </c>
      <c r="N80" s="30">
        <f t="shared" ca="1" si="30"/>
        <v>75</v>
      </c>
      <c r="O80" s="110">
        <f t="shared" ca="1" si="25"/>
        <v>835.50118784152687</v>
      </c>
      <c r="P80" s="110">
        <f t="shared" ca="1" si="33"/>
        <v>134.85344757235137</v>
      </c>
      <c r="Q80" s="61">
        <f t="shared" ca="1" si="20"/>
        <v>970.35463541387821</v>
      </c>
      <c r="R80" s="31">
        <f t="shared" ca="1" si="26"/>
        <v>48956.540992718976</v>
      </c>
      <c r="S80" s="27">
        <f t="shared" ca="1" si="31"/>
        <v>38.73334872684552</v>
      </c>
      <c r="T80" s="41">
        <f t="shared" ca="1" si="34"/>
        <v>134.85344757235137</v>
      </c>
      <c r="U80" s="46"/>
      <c r="W80" s="51">
        <f t="shared" ca="1" si="32"/>
        <v>48956.540992718976</v>
      </c>
      <c r="X80" s="8">
        <f t="shared" ca="1" si="27"/>
        <v>835.50118784152687</v>
      </c>
      <c r="Y80" s="58">
        <f t="shared" ca="1" si="21"/>
        <v>970.35463541387821</v>
      </c>
      <c r="Z80" s="59">
        <f t="shared" ca="1" si="28"/>
        <v>134.85344757235137</v>
      </c>
      <c r="AA80" s="101">
        <f ca="1">IF(N80&lt;=$B$9,IF(N80&lt;$B$10,0,IF(N80=$B$10,SUM($T$6:T80),IF(N80=$B$10+1,IF((Y80-T80)&lt;=$T$5,(Y80-T80),$T$5),IF((Y80-T80)&lt;=$T$5-SUMIF($N$6:N79,"&gt;"&amp;$B$10,$M$6:M79),(Y80-T80),($T$5-SUMIF($N$6:N79,"&gt;"&amp;$B$10,$M$6:M79)))))),"")</f>
        <v>0</v>
      </c>
      <c r="AB80" s="107"/>
    </row>
    <row r="81" spans="4:28" x14ac:dyDescent="0.25">
      <c r="D81" s="63"/>
      <c r="E81" s="2">
        <f t="shared" ca="1" si="29"/>
        <v>76</v>
      </c>
      <c r="F81" s="11">
        <f t="shared" ca="1" si="22"/>
        <v>809.39205961160201</v>
      </c>
      <c r="G81" s="11">
        <f t="shared" ca="1" si="23"/>
        <v>122.22922707543071</v>
      </c>
      <c r="H81" s="12">
        <f t="shared" ca="1" si="19"/>
        <v>931.62128668703269</v>
      </c>
      <c r="I81" s="11">
        <f t="shared" ca="1" si="24"/>
        <v>44321.399475932049</v>
      </c>
      <c r="J81" s="107"/>
      <c r="K81" s="107"/>
      <c r="L81" s="107"/>
      <c r="M81" s="103">
        <f ca="1">IF(N81&lt;=$B$9,IF(N81&lt;$B$10,0,IF(N81=$B$10,SUM($T$6:T81),IF(N81=$B$10+1,IF((Q81-T81)&lt;=$M$5,(Q81-T81),$M$5),IF((Q81-T81)&lt;=$M$5-SUMIF($N$6:N80,"&gt;"&amp;$B$10,$M$6:M80),(Q81-T81),($M$5-SUMIF($N$6:N80,"&gt;"&amp;$B$10,$M$6:M80)))))),"")</f>
        <v>0</v>
      </c>
      <c r="N81" s="30">
        <f t="shared" ca="1" si="30"/>
        <v>76</v>
      </c>
      <c r="O81" s="110">
        <f t="shared" ca="1" si="25"/>
        <v>837.76400355859766</v>
      </c>
      <c r="P81" s="110">
        <f t="shared" ca="1" si="33"/>
        <v>132.59063185528058</v>
      </c>
      <c r="Q81" s="61">
        <f t="shared" ca="1" si="20"/>
        <v>970.35463541387821</v>
      </c>
      <c r="R81" s="31">
        <f t="shared" ca="1" si="26"/>
        <v>48118.776989160375</v>
      </c>
      <c r="S81" s="27">
        <f t="shared" ca="1" si="31"/>
        <v>38.73334872684552</v>
      </c>
      <c r="T81" s="41">
        <f t="shared" ca="1" si="34"/>
        <v>132.59063185528058</v>
      </c>
      <c r="U81" s="46"/>
      <c r="W81" s="51">
        <f t="shared" ca="1" si="32"/>
        <v>48118.776989160375</v>
      </c>
      <c r="X81" s="8">
        <f t="shared" ca="1" si="27"/>
        <v>837.76400355859766</v>
      </c>
      <c r="Y81" s="58">
        <f t="shared" ca="1" si="21"/>
        <v>970.35463541387821</v>
      </c>
      <c r="Z81" s="59">
        <f t="shared" ca="1" si="28"/>
        <v>132.59063185528058</v>
      </c>
      <c r="AA81" s="101">
        <f ca="1">IF(N81&lt;=$B$9,IF(N81&lt;$B$10,0,IF(N81=$B$10,SUM($T$6:T81),IF(N81=$B$10+1,IF((Y81-T81)&lt;=$T$5,(Y81-T81),$T$5),IF((Y81-T81)&lt;=$T$5-SUMIF($N$6:N80,"&gt;"&amp;$B$10,$M$6:M80),(Y81-T81),($T$5-SUMIF($N$6:N80,"&gt;"&amp;$B$10,$M$6:M80)))))),"")</f>
        <v>0</v>
      </c>
      <c r="AB81" s="107"/>
    </row>
    <row r="82" spans="4:28" x14ac:dyDescent="0.25">
      <c r="D82" s="63"/>
      <c r="E82" s="2">
        <f t="shared" ca="1" si="29"/>
        <v>77</v>
      </c>
      <c r="F82" s="11">
        <f t="shared" ca="1" si="22"/>
        <v>811.58416310638336</v>
      </c>
      <c r="G82" s="11">
        <f t="shared" ca="1" si="23"/>
        <v>120.03712358064931</v>
      </c>
      <c r="H82" s="12">
        <f t="shared" ca="1" si="19"/>
        <v>931.62128668703269</v>
      </c>
      <c r="I82" s="11">
        <f t="shared" ca="1" si="24"/>
        <v>43509.815312825667</v>
      </c>
      <c r="J82" s="107"/>
      <c r="K82" s="107"/>
      <c r="L82" s="107"/>
      <c r="M82" s="103">
        <f ca="1">IF(N82&lt;=$B$9,IF(N82&lt;$B$10,0,IF(N82=$B$10,SUM($T$6:T82),IF(N82=$B$10+1,IF((Q82-T82)&lt;=$M$5,(Q82-T82),$M$5),IF((Q82-T82)&lt;=$M$5-SUMIF($N$6:N81,"&gt;"&amp;$B$10,$M$6:M81),(Q82-T82),($M$5-SUMIF($N$6:N81,"&gt;"&amp;$B$10,$M$6:M81)))))),"")</f>
        <v>0</v>
      </c>
      <c r="N82" s="30">
        <f t="shared" ca="1" si="30"/>
        <v>77</v>
      </c>
      <c r="O82" s="110">
        <f t="shared" ca="1" si="25"/>
        <v>840.03294773490222</v>
      </c>
      <c r="P82" s="110">
        <f t="shared" ca="1" si="33"/>
        <v>130.32168767897602</v>
      </c>
      <c r="Q82" s="61">
        <f t="shared" ca="1" si="20"/>
        <v>970.35463541387821</v>
      </c>
      <c r="R82" s="31">
        <f t="shared" ca="1" si="26"/>
        <v>47278.744041425474</v>
      </c>
      <c r="S82" s="27">
        <f t="shared" ca="1" si="31"/>
        <v>38.73334872684552</v>
      </c>
      <c r="T82" s="41">
        <f t="shared" ca="1" si="34"/>
        <v>130.32168767897602</v>
      </c>
      <c r="U82" s="46"/>
      <c r="W82" s="51">
        <f t="shared" ca="1" si="32"/>
        <v>47278.744041425474</v>
      </c>
      <c r="X82" s="8">
        <f t="shared" ca="1" si="27"/>
        <v>840.03294773490222</v>
      </c>
      <c r="Y82" s="58">
        <f t="shared" ca="1" si="21"/>
        <v>970.35463541387821</v>
      </c>
      <c r="Z82" s="59">
        <f t="shared" ca="1" si="28"/>
        <v>130.32168767897602</v>
      </c>
      <c r="AA82" s="101">
        <f ca="1">IF(N82&lt;=$B$9,IF(N82&lt;$B$10,0,IF(N82=$B$10,SUM($T$6:T82),IF(N82=$B$10+1,IF((Y82-T82)&lt;=$T$5,(Y82-T82),$T$5),IF((Y82-T82)&lt;=$T$5-SUMIF($N$6:N81,"&gt;"&amp;$B$10,$M$6:M81),(Y82-T82),($T$5-SUMIF($N$6:N81,"&gt;"&amp;$B$10,$M$6:M81)))))),"")</f>
        <v>0</v>
      </c>
      <c r="AB82" s="107"/>
    </row>
    <row r="83" spans="4:28" x14ac:dyDescent="0.25">
      <c r="D83" s="63"/>
      <c r="E83" s="2">
        <f t="shared" ca="1" si="29"/>
        <v>78</v>
      </c>
      <c r="F83" s="11">
        <f t="shared" ca="1" si="22"/>
        <v>813.78220354812981</v>
      </c>
      <c r="G83" s="11">
        <f t="shared" ca="1" si="23"/>
        <v>117.83908313890285</v>
      </c>
      <c r="H83" s="12">
        <f t="shared" ca="1" si="19"/>
        <v>931.62128668703269</v>
      </c>
      <c r="I83" s="11">
        <f t="shared" ca="1" si="24"/>
        <v>42696.033109277538</v>
      </c>
      <c r="J83" s="107"/>
      <c r="K83" s="107"/>
      <c r="L83" s="107"/>
      <c r="M83" s="103">
        <f ca="1">IF(N83&lt;=$B$9,IF(N83&lt;$B$10,0,IF(N83=$B$10,SUM($T$6:T83),IF(N83=$B$10+1,IF((Q83-T83)&lt;=$M$5,(Q83-T83),$M$5),IF((Q83-T83)&lt;=$M$5-SUMIF($N$6:N82,"&gt;"&amp;$B$10,$M$6:M82),(Q83-T83),($M$5-SUMIF($N$6:N82,"&gt;"&amp;$B$10,$M$6:M82)))))),"")</f>
        <v>0</v>
      </c>
      <c r="N83" s="30">
        <f t="shared" ca="1" si="30"/>
        <v>78</v>
      </c>
      <c r="O83" s="110">
        <f t="shared" ca="1" si="25"/>
        <v>842.30803696835085</v>
      </c>
      <c r="P83" s="110">
        <f t="shared" ca="1" si="33"/>
        <v>128.04659844552734</v>
      </c>
      <c r="Q83" s="61">
        <f t="shared" ca="1" si="20"/>
        <v>970.35463541387821</v>
      </c>
      <c r="R83" s="31">
        <f t="shared" ca="1" si="26"/>
        <v>46436.436004457122</v>
      </c>
      <c r="S83" s="27">
        <f t="shared" ca="1" si="31"/>
        <v>38.73334872684552</v>
      </c>
      <c r="T83" s="41">
        <f t="shared" ca="1" si="34"/>
        <v>128.04659844552734</v>
      </c>
      <c r="U83" s="46"/>
      <c r="W83" s="51">
        <f t="shared" ca="1" si="32"/>
        <v>46436.436004457122</v>
      </c>
      <c r="X83" s="8">
        <f t="shared" ca="1" si="27"/>
        <v>842.30803696835085</v>
      </c>
      <c r="Y83" s="58">
        <f t="shared" ca="1" si="21"/>
        <v>970.35463541387821</v>
      </c>
      <c r="Z83" s="59">
        <f t="shared" ca="1" si="28"/>
        <v>128.04659844552734</v>
      </c>
      <c r="AA83" s="101">
        <f ca="1">IF(N83&lt;=$B$9,IF(N83&lt;$B$10,0,IF(N83=$B$10,SUM($T$6:T83),IF(N83=$B$10+1,IF((Y83-T83)&lt;=$T$5,(Y83-T83),$T$5),IF((Y83-T83)&lt;=$T$5-SUMIF($N$6:N82,"&gt;"&amp;$B$10,$M$6:M82),(Y83-T83),($T$5-SUMIF($N$6:N82,"&gt;"&amp;$B$10,$M$6:M82)))))),"")</f>
        <v>0</v>
      </c>
      <c r="AB83" s="107"/>
    </row>
    <row r="84" spans="4:28" x14ac:dyDescent="0.25">
      <c r="D84" s="63"/>
      <c r="E84" s="2">
        <f t="shared" ca="1" si="29"/>
        <v>79</v>
      </c>
      <c r="F84" s="11">
        <f t="shared" ca="1" si="22"/>
        <v>815.98619701607265</v>
      </c>
      <c r="G84" s="11">
        <f t="shared" ca="1" si="23"/>
        <v>115.63508967096</v>
      </c>
      <c r="H84" s="12">
        <f t="shared" ca="1" si="19"/>
        <v>931.62128668703269</v>
      </c>
      <c r="I84" s="11">
        <f t="shared" ca="1" si="24"/>
        <v>41880.046912261467</v>
      </c>
      <c r="J84" s="107"/>
      <c r="K84" s="107"/>
      <c r="L84" s="107"/>
      <c r="M84" s="103">
        <f ca="1">IF(N84&lt;=$B$9,IF(N84&lt;$B$10,0,IF(N84=$B$10,SUM($T$6:T84),IF(N84=$B$10+1,IF((Q84-T84)&lt;=$M$5,(Q84-T84),$M$5),IF((Q84-T84)&lt;=$M$5-SUMIF($N$6:N83,"&gt;"&amp;$B$10,$M$6:M83),(Q84-T84),($M$5-SUMIF($N$6:N83,"&gt;"&amp;$B$10,$M$6:M83)))))),"")</f>
        <v>0</v>
      </c>
      <c r="N84" s="30">
        <f t="shared" ca="1" si="30"/>
        <v>79</v>
      </c>
      <c r="O84" s="110">
        <f t="shared" ca="1" si="25"/>
        <v>844.58928790180687</v>
      </c>
      <c r="P84" s="110">
        <f t="shared" ca="1" si="33"/>
        <v>125.76534751207137</v>
      </c>
      <c r="Q84" s="61">
        <f t="shared" ca="1" si="20"/>
        <v>970.35463541387821</v>
      </c>
      <c r="R84" s="31">
        <f t="shared" ca="1" si="26"/>
        <v>45591.846716555316</v>
      </c>
      <c r="S84" s="27">
        <f t="shared" ca="1" si="31"/>
        <v>38.73334872684552</v>
      </c>
      <c r="T84" s="41">
        <f t="shared" ca="1" si="34"/>
        <v>125.76534751207137</v>
      </c>
      <c r="U84" s="46"/>
      <c r="W84" s="51">
        <f t="shared" ca="1" si="32"/>
        <v>45591.846716555316</v>
      </c>
      <c r="X84" s="8">
        <f t="shared" ca="1" si="27"/>
        <v>844.58928790180687</v>
      </c>
      <c r="Y84" s="58">
        <f t="shared" ca="1" si="21"/>
        <v>970.35463541387821</v>
      </c>
      <c r="Z84" s="59">
        <f t="shared" ca="1" si="28"/>
        <v>125.76534751207137</v>
      </c>
      <c r="AA84" s="101">
        <f ca="1">IF(N84&lt;=$B$9,IF(N84&lt;$B$10,0,IF(N84=$B$10,SUM($T$6:T84),IF(N84=$B$10+1,IF((Y84-T84)&lt;=$T$5,(Y84-T84),$T$5),IF((Y84-T84)&lt;=$T$5-SUMIF($N$6:N83,"&gt;"&amp;$B$10,$M$6:M83),(Y84-T84),($T$5-SUMIF($N$6:N83,"&gt;"&amp;$B$10,$M$6:M83)))))),"")</f>
        <v>0</v>
      </c>
      <c r="AB84" s="107"/>
    </row>
    <row r="85" spans="4:28" x14ac:dyDescent="0.25">
      <c r="D85" s="63"/>
      <c r="E85" s="2">
        <f t="shared" ca="1" si="29"/>
        <v>80</v>
      </c>
      <c r="F85" s="11">
        <f t="shared" ca="1" si="22"/>
        <v>818.19615963299123</v>
      </c>
      <c r="G85" s="11">
        <f t="shared" ca="1" si="23"/>
        <v>113.42512705404148</v>
      </c>
      <c r="H85" s="12">
        <f t="shared" ca="1" si="19"/>
        <v>931.62128668703269</v>
      </c>
      <c r="I85" s="11">
        <f t="shared" ca="1" si="24"/>
        <v>41061.850752628474</v>
      </c>
      <c r="J85" s="107"/>
      <c r="K85" s="107"/>
      <c r="L85" s="107"/>
      <c r="M85" s="103">
        <f ca="1">IF(N85&lt;=$B$9,IF(N85&lt;$B$10,0,IF(N85=$B$10,SUM($T$6:T85),IF(N85=$B$10+1,IF((Q85-T85)&lt;=$M$5,(Q85-T85),$M$5),IF((Q85-T85)&lt;=$M$5-SUMIF($N$6:N84,"&gt;"&amp;$B$10,$M$6:M84),(Q85-T85),($M$5-SUMIF($N$6:N84,"&gt;"&amp;$B$10,$M$6:M84)))))),"")</f>
        <v>0</v>
      </c>
      <c r="N85" s="30">
        <f t="shared" ca="1" si="30"/>
        <v>80</v>
      </c>
      <c r="O85" s="110">
        <f t="shared" ca="1" si="25"/>
        <v>846.87671722320761</v>
      </c>
      <c r="P85" s="110">
        <f t="shared" ca="1" si="33"/>
        <v>123.47791819067065</v>
      </c>
      <c r="Q85" s="61">
        <f t="shared" ca="1" si="20"/>
        <v>970.35463541387821</v>
      </c>
      <c r="R85" s="31">
        <f t="shared" ca="1" si="26"/>
        <v>44744.969999332105</v>
      </c>
      <c r="S85" s="27">
        <f t="shared" ca="1" si="31"/>
        <v>38.73334872684552</v>
      </c>
      <c r="T85" s="41">
        <f t="shared" ca="1" si="34"/>
        <v>123.47791819067065</v>
      </c>
      <c r="U85" s="46"/>
      <c r="W85" s="51">
        <f t="shared" ca="1" si="32"/>
        <v>44744.969999332105</v>
      </c>
      <c r="X85" s="8">
        <f t="shared" ca="1" si="27"/>
        <v>846.87671722320761</v>
      </c>
      <c r="Y85" s="58">
        <f t="shared" ca="1" si="21"/>
        <v>970.35463541387821</v>
      </c>
      <c r="Z85" s="59">
        <f t="shared" ca="1" si="28"/>
        <v>123.47791819067065</v>
      </c>
      <c r="AA85" s="101">
        <f ca="1">IF(N85&lt;=$B$9,IF(N85&lt;$B$10,0,IF(N85=$B$10,SUM($T$6:T85),IF(N85=$B$10+1,IF((Y85-T85)&lt;=$T$5,(Y85-T85),$T$5),IF((Y85-T85)&lt;=$T$5-SUMIF($N$6:N84,"&gt;"&amp;$B$10,$M$6:M84),(Y85-T85),($T$5-SUMIF($N$6:N84,"&gt;"&amp;$B$10,$M$6:M84)))))),"")</f>
        <v>0</v>
      </c>
      <c r="AB85" s="107"/>
    </row>
    <row r="86" spans="4:28" x14ac:dyDescent="0.25">
      <c r="D86" s="63"/>
      <c r="E86" s="2">
        <f t="shared" ca="1" si="29"/>
        <v>81</v>
      </c>
      <c r="F86" s="11">
        <f t="shared" ca="1" si="22"/>
        <v>820.41210756533053</v>
      </c>
      <c r="G86" s="11">
        <f t="shared" ca="1" si="23"/>
        <v>111.20917912170212</v>
      </c>
      <c r="H86" s="12">
        <f t="shared" ca="1" si="19"/>
        <v>931.62128668703269</v>
      </c>
      <c r="I86" s="11">
        <f t="shared" ca="1" si="24"/>
        <v>40241.438645063143</v>
      </c>
      <c r="J86" s="107"/>
      <c r="K86" s="107"/>
      <c r="L86" s="107"/>
      <c r="M86" s="103">
        <f ca="1">IF(N86&lt;=$B$9,IF(N86&lt;$B$10,0,IF(N86=$B$10,SUM($T$6:T86),IF(N86=$B$10+1,IF((Q86-T86)&lt;=$M$5,(Q86-T86),$M$5),IF((Q86-T86)&lt;=$M$5-SUMIF($N$6:N85,"&gt;"&amp;$B$10,$M$6:M85),(Q86-T86),($M$5-SUMIF($N$6:N85,"&gt;"&amp;$B$10,$M$6:M85)))))),"")</f>
        <v>0</v>
      </c>
      <c r="N86" s="30">
        <f t="shared" ca="1" si="30"/>
        <v>81</v>
      </c>
      <c r="O86" s="110">
        <f t="shared" ca="1" si="25"/>
        <v>849.17034166568715</v>
      </c>
      <c r="P86" s="110">
        <f t="shared" ca="1" si="33"/>
        <v>121.18429374819112</v>
      </c>
      <c r="Q86" s="61">
        <f t="shared" ca="1" si="20"/>
        <v>970.35463541387821</v>
      </c>
      <c r="R86" s="31">
        <f t="shared" ca="1" si="26"/>
        <v>43895.799657666415</v>
      </c>
      <c r="S86" s="27">
        <f t="shared" ca="1" si="31"/>
        <v>38.73334872684552</v>
      </c>
      <c r="T86" s="41">
        <f t="shared" ca="1" si="34"/>
        <v>121.18429374819112</v>
      </c>
      <c r="U86" s="46"/>
      <c r="W86" s="51">
        <f t="shared" ca="1" si="32"/>
        <v>43895.799657666415</v>
      </c>
      <c r="X86" s="8">
        <f t="shared" ca="1" si="27"/>
        <v>849.17034166568715</v>
      </c>
      <c r="Y86" s="58">
        <f t="shared" ca="1" si="21"/>
        <v>970.35463541387821</v>
      </c>
      <c r="Z86" s="59">
        <f t="shared" ca="1" si="28"/>
        <v>121.18429374819112</v>
      </c>
      <c r="AA86" s="101">
        <f ca="1">IF(N86&lt;=$B$9,IF(N86&lt;$B$10,0,IF(N86=$B$10,SUM($T$6:T86),IF(N86=$B$10+1,IF((Y86-T86)&lt;=$T$5,(Y86-T86),$T$5),IF((Y86-T86)&lt;=$T$5-SUMIF($N$6:N85,"&gt;"&amp;$B$10,$M$6:M85),(Y86-T86),($T$5-SUMIF($N$6:N85,"&gt;"&amp;$B$10,$M$6:M85)))))),"")</f>
        <v>0</v>
      </c>
      <c r="AB86" s="107"/>
    </row>
    <row r="87" spans="4:28" x14ac:dyDescent="0.25">
      <c r="D87" s="63"/>
      <c r="E87" s="2">
        <f t="shared" ca="1" si="29"/>
        <v>82</v>
      </c>
      <c r="F87" s="11">
        <f t="shared" ca="1" si="22"/>
        <v>822.63405702332</v>
      </c>
      <c r="G87" s="11">
        <f t="shared" ca="1" si="23"/>
        <v>108.98722966371268</v>
      </c>
      <c r="H87" s="12">
        <f t="shared" ca="1" si="19"/>
        <v>931.62128668703269</v>
      </c>
      <c r="I87" s="11">
        <f t="shared" ca="1" si="24"/>
        <v>39418.80458803982</v>
      </c>
      <c r="J87" s="107"/>
      <c r="K87" s="107"/>
      <c r="L87" s="107"/>
      <c r="M87" s="103">
        <f ca="1">IF(N87&lt;=$B$9,IF(N87&lt;$B$10,0,IF(N87=$B$10,SUM($T$6:T87),IF(N87=$B$10+1,IF((Q87-T87)&lt;=$M$5,(Q87-T87),$M$5),IF((Q87-T87)&lt;=$M$5-SUMIF($N$6:N86,"&gt;"&amp;$B$10,$M$6:M86),(Q87-T87),($M$5-SUMIF($N$6:N86,"&gt;"&amp;$B$10,$M$6:M86)))))),"")</f>
        <v>0</v>
      </c>
      <c r="N87" s="30">
        <f t="shared" ca="1" si="30"/>
        <v>82</v>
      </c>
      <c r="O87" s="110">
        <f t="shared" ca="1" si="25"/>
        <v>851.47017800769834</v>
      </c>
      <c r="P87" s="110">
        <f t="shared" ca="1" si="33"/>
        <v>118.88445740617988</v>
      </c>
      <c r="Q87" s="61">
        <f t="shared" ca="1" si="20"/>
        <v>970.35463541387821</v>
      </c>
      <c r="R87" s="31">
        <f t="shared" ca="1" si="26"/>
        <v>43044.329479658714</v>
      </c>
      <c r="S87" s="27">
        <f t="shared" ca="1" si="31"/>
        <v>38.73334872684552</v>
      </c>
      <c r="T87" s="41">
        <f t="shared" ca="1" si="34"/>
        <v>118.88445740617988</v>
      </c>
      <c r="U87" s="46"/>
      <c r="W87" s="51">
        <f t="shared" ca="1" si="32"/>
        <v>43044.329479658714</v>
      </c>
      <c r="X87" s="8">
        <f t="shared" ca="1" si="27"/>
        <v>851.47017800769834</v>
      </c>
      <c r="Y87" s="58">
        <f t="shared" ca="1" si="21"/>
        <v>970.35463541387821</v>
      </c>
      <c r="Z87" s="59">
        <f t="shared" ca="1" si="28"/>
        <v>118.88445740617988</v>
      </c>
      <c r="AA87" s="101">
        <f ca="1">IF(N87&lt;=$B$9,IF(N87&lt;$B$10,0,IF(N87=$B$10,SUM($T$6:T87),IF(N87=$B$10+1,IF((Y87-T87)&lt;=$T$5,(Y87-T87),$T$5),IF((Y87-T87)&lt;=$T$5-SUMIF($N$6:N86,"&gt;"&amp;$B$10,$M$6:M86),(Y87-T87),($T$5-SUMIF($N$6:N86,"&gt;"&amp;$B$10,$M$6:M86)))))),"")</f>
        <v>0</v>
      </c>
      <c r="AB87" s="107"/>
    </row>
    <row r="88" spans="4:28" x14ac:dyDescent="0.25">
      <c r="D88" s="63"/>
      <c r="E88" s="2">
        <f t="shared" ca="1" si="29"/>
        <v>83</v>
      </c>
      <c r="F88" s="11">
        <f t="shared" ca="1" si="22"/>
        <v>824.86202426109151</v>
      </c>
      <c r="G88" s="11">
        <f t="shared" ca="1" si="23"/>
        <v>106.75926242594119</v>
      </c>
      <c r="H88" s="12">
        <f t="shared" ca="1" si="19"/>
        <v>931.62128668703269</v>
      </c>
      <c r="I88" s="11">
        <f t="shared" ca="1" si="24"/>
        <v>38593.942563778728</v>
      </c>
      <c r="J88" s="107"/>
      <c r="K88" s="107"/>
      <c r="L88" s="107"/>
      <c r="M88" s="103">
        <f ca="1">IF(N88&lt;=$B$9,IF(N88&lt;$B$10,0,IF(N88=$B$10,SUM($T$6:T88),IF(N88=$B$10+1,IF((Q88-T88)&lt;=$M$5,(Q88-T88),$M$5),IF((Q88-T88)&lt;=$M$5-SUMIF($N$6:N87,"&gt;"&amp;$B$10,$M$6:M87),(Q88-T88),($M$5-SUMIF($N$6:N87,"&gt;"&amp;$B$10,$M$6:M87)))))),"")</f>
        <v>0</v>
      </c>
      <c r="N88" s="30">
        <f t="shared" ca="1" si="30"/>
        <v>83</v>
      </c>
      <c r="O88" s="110">
        <f t="shared" ca="1" si="25"/>
        <v>853.7762430731359</v>
      </c>
      <c r="P88" s="110">
        <f t="shared" ca="1" si="33"/>
        <v>116.57839234074235</v>
      </c>
      <c r="Q88" s="61">
        <f t="shared" ca="1" si="20"/>
        <v>970.35463541387821</v>
      </c>
      <c r="R88" s="31">
        <f t="shared" ca="1" si="26"/>
        <v>42190.553236585576</v>
      </c>
      <c r="S88" s="27">
        <f t="shared" ca="1" si="31"/>
        <v>38.73334872684552</v>
      </c>
      <c r="T88" s="41">
        <f t="shared" ca="1" si="34"/>
        <v>116.57839234074235</v>
      </c>
      <c r="U88" s="46"/>
      <c r="W88" s="51">
        <f t="shared" ca="1" si="32"/>
        <v>42190.553236585576</v>
      </c>
      <c r="X88" s="8">
        <f t="shared" ca="1" si="27"/>
        <v>853.7762430731359</v>
      </c>
      <c r="Y88" s="58">
        <f t="shared" ca="1" si="21"/>
        <v>970.35463541387821</v>
      </c>
      <c r="Z88" s="59">
        <f t="shared" ca="1" si="28"/>
        <v>116.57839234074235</v>
      </c>
      <c r="AA88" s="101">
        <f ca="1">IF(N88&lt;=$B$9,IF(N88&lt;$B$10,0,IF(N88=$B$10,SUM($T$6:T88),IF(N88=$B$10+1,IF((Y88-T88)&lt;=$T$5,(Y88-T88),$T$5),IF((Y88-T88)&lt;=$T$5-SUMIF($N$6:N87,"&gt;"&amp;$B$10,$M$6:M87),(Y88-T88),($T$5-SUMIF($N$6:N87,"&gt;"&amp;$B$10,$M$6:M87)))))),"")</f>
        <v>0</v>
      </c>
      <c r="AB88" s="107"/>
    </row>
    <row r="89" spans="4:28" x14ac:dyDescent="0.25">
      <c r="D89" s="63"/>
      <c r="E89" s="2">
        <f t="shared" ca="1" si="29"/>
        <v>84</v>
      </c>
      <c r="F89" s="11">
        <f t="shared" ca="1" si="22"/>
        <v>827.09602557679864</v>
      </c>
      <c r="G89" s="11">
        <f t="shared" ca="1" si="23"/>
        <v>104.52526111023406</v>
      </c>
      <c r="H89" s="12">
        <f t="shared" ca="1" si="19"/>
        <v>931.62128668703269</v>
      </c>
      <c r="I89" s="11">
        <f t="shared" ca="1" si="24"/>
        <v>37766.846538201928</v>
      </c>
      <c r="J89" s="107"/>
      <c r="K89" s="107"/>
      <c r="L89" s="107"/>
      <c r="M89" s="103">
        <f ca="1">IF(N89&lt;=$B$9,IF(N89&lt;$B$10,0,IF(N89=$B$10,SUM($T$6:T89),IF(N89=$B$10+1,IF((Q89-T89)&lt;=$M$5,(Q89-T89),$M$5),IF((Q89-T89)&lt;=$M$5-SUMIF($N$6:N88,"&gt;"&amp;$B$10,$M$6:M88),(Q89-T89),($M$5-SUMIF($N$6:N88,"&gt;"&amp;$B$10,$M$6:M88)))))),"")</f>
        <v>0</v>
      </c>
      <c r="N89" s="30">
        <f t="shared" ca="1" si="30"/>
        <v>84</v>
      </c>
      <c r="O89" s="110">
        <f t="shared" ca="1" si="25"/>
        <v>856.08855373145889</v>
      </c>
      <c r="P89" s="110">
        <f t="shared" ca="1" si="33"/>
        <v>114.26608168241927</v>
      </c>
      <c r="Q89" s="61">
        <f t="shared" ca="1" si="20"/>
        <v>970.35463541387821</v>
      </c>
      <c r="R89" s="31">
        <f t="shared" ca="1" si="26"/>
        <v>41334.464682854115</v>
      </c>
      <c r="S89" s="27">
        <f t="shared" ca="1" si="31"/>
        <v>38.73334872684552</v>
      </c>
      <c r="T89" s="41">
        <f t="shared" ca="1" si="34"/>
        <v>114.26608168241927</v>
      </c>
      <c r="U89" s="46"/>
      <c r="W89" s="51">
        <f t="shared" ca="1" si="32"/>
        <v>41334.464682854115</v>
      </c>
      <c r="X89" s="8">
        <f t="shared" ca="1" si="27"/>
        <v>856.08855373145889</v>
      </c>
      <c r="Y89" s="58">
        <f t="shared" ca="1" si="21"/>
        <v>970.35463541387821</v>
      </c>
      <c r="Z89" s="59">
        <f t="shared" ca="1" si="28"/>
        <v>114.26608168241927</v>
      </c>
      <c r="AA89" s="101">
        <f ca="1">IF(N89&lt;=$B$9,IF(N89&lt;$B$10,0,IF(N89=$B$10,SUM($T$6:T89),IF(N89=$B$10+1,IF((Y89-T89)&lt;=$T$5,(Y89-T89),$T$5),IF((Y89-T89)&lt;=$T$5-SUMIF($N$6:N88,"&gt;"&amp;$B$10,$M$6:M88),(Y89-T89),($T$5-SUMIF($N$6:N88,"&gt;"&amp;$B$10,$M$6:M88)))))),"")</f>
        <v>0</v>
      </c>
      <c r="AB89" s="107"/>
    </row>
    <row r="90" spans="4:28" x14ac:dyDescent="0.25">
      <c r="D90" s="63"/>
      <c r="E90" s="2">
        <f t="shared" ca="1" si="29"/>
        <v>85</v>
      </c>
      <c r="F90" s="11">
        <f t="shared" ca="1" si="22"/>
        <v>829.33607731273582</v>
      </c>
      <c r="G90" s="11">
        <f t="shared" ca="1" si="23"/>
        <v>102.2852093742969</v>
      </c>
      <c r="H90" s="12">
        <f t="shared" ca="1" si="19"/>
        <v>931.62128668703269</v>
      </c>
      <c r="I90" s="11">
        <f t="shared" ca="1" si="24"/>
        <v>36937.510460889192</v>
      </c>
      <c r="J90" s="107"/>
      <c r="K90" s="107"/>
      <c r="L90" s="107"/>
      <c r="M90" s="103">
        <f ca="1">IF(N90&lt;=$B$9,IF(N90&lt;$B$10,0,IF(N90=$B$10,SUM($T$6:T90),IF(N90=$B$10+1,IF((Q90-T90)&lt;=$M$5,(Q90-T90),$M$5),IF((Q90-T90)&lt;=$M$5-SUMIF($N$6:N89,"&gt;"&amp;$B$10,$M$6:M89),(Q90-T90),($M$5-SUMIF($N$6:N89,"&gt;"&amp;$B$10,$M$6:M89)))))),"")</f>
        <v>0</v>
      </c>
      <c r="N90" s="30">
        <f t="shared" ca="1" si="30"/>
        <v>85</v>
      </c>
      <c r="O90" s="110">
        <f t="shared" ca="1" si="25"/>
        <v>858.40712689781503</v>
      </c>
      <c r="P90" s="110">
        <f t="shared" ca="1" si="33"/>
        <v>111.94750851606324</v>
      </c>
      <c r="Q90" s="61">
        <f t="shared" ca="1" si="20"/>
        <v>970.35463541387821</v>
      </c>
      <c r="R90" s="31">
        <f t="shared" ca="1" si="26"/>
        <v>40476.0575559563</v>
      </c>
      <c r="S90" s="27">
        <f t="shared" ca="1" si="31"/>
        <v>38.73334872684552</v>
      </c>
      <c r="T90" s="41">
        <f t="shared" ca="1" si="34"/>
        <v>111.94750851606324</v>
      </c>
      <c r="U90" s="46"/>
      <c r="W90" s="51">
        <f t="shared" ca="1" si="32"/>
        <v>40476.0575559563</v>
      </c>
      <c r="X90" s="8">
        <f t="shared" ca="1" si="27"/>
        <v>858.40712689781503</v>
      </c>
      <c r="Y90" s="58">
        <f t="shared" ca="1" si="21"/>
        <v>970.35463541387821</v>
      </c>
      <c r="Z90" s="59">
        <f t="shared" ca="1" si="28"/>
        <v>111.94750851606324</v>
      </c>
      <c r="AA90" s="101">
        <f ca="1">IF(N90&lt;=$B$9,IF(N90&lt;$B$10,0,IF(N90=$B$10,SUM($T$6:T90),IF(N90=$B$10+1,IF((Y90-T90)&lt;=$T$5,(Y90-T90),$T$5),IF((Y90-T90)&lt;=$T$5-SUMIF($N$6:N89,"&gt;"&amp;$B$10,$M$6:M89),(Y90-T90),($T$5-SUMIF($N$6:N89,"&gt;"&amp;$B$10,$M$6:M89)))))),"")</f>
        <v>0</v>
      </c>
      <c r="AB90" s="107"/>
    </row>
    <row r="91" spans="4:28" x14ac:dyDescent="0.25">
      <c r="D91" s="63"/>
      <c r="E91" s="2">
        <f t="shared" ca="1" si="29"/>
        <v>86</v>
      </c>
      <c r="F91" s="11">
        <f t="shared" ca="1" si="22"/>
        <v>831.58219585545783</v>
      </c>
      <c r="G91" s="11">
        <f t="shared" ca="1" si="23"/>
        <v>100.0390908315749</v>
      </c>
      <c r="H91" s="12">
        <f t="shared" ca="1" si="19"/>
        <v>931.62128668703269</v>
      </c>
      <c r="I91" s="11">
        <f t="shared" ca="1" si="24"/>
        <v>36105.928265033734</v>
      </c>
      <c r="J91" s="107"/>
      <c r="K91" s="107"/>
      <c r="L91" s="107"/>
      <c r="M91" s="103">
        <f ca="1">IF(N91&lt;=$B$9,IF(N91&lt;$B$10,0,IF(N91=$B$10,SUM($T$6:T91),IF(N91=$B$10+1,IF((Q91-T91)&lt;=$M$5,(Q91-T91),$M$5),IF((Q91-T91)&lt;=$M$5-SUMIF($N$6:N90,"&gt;"&amp;$B$10,$M$6:M90),(Q91-T91),($M$5-SUMIF($N$6:N90,"&gt;"&amp;$B$10,$M$6:M90)))))),"")</f>
        <v>0</v>
      </c>
      <c r="N91" s="30">
        <f t="shared" ca="1" si="30"/>
        <v>86</v>
      </c>
      <c r="O91" s="110">
        <f t="shared" ca="1" si="25"/>
        <v>860.73197953316321</v>
      </c>
      <c r="P91" s="110">
        <f t="shared" ca="1" si="33"/>
        <v>109.62265588071499</v>
      </c>
      <c r="Q91" s="61">
        <f t="shared" ca="1" si="20"/>
        <v>970.35463541387821</v>
      </c>
      <c r="R91" s="31">
        <f t="shared" ca="1" si="26"/>
        <v>39615.325576423136</v>
      </c>
      <c r="S91" s="27">
        <f t="shared" ca="1" si="31"/>
        <v>38.73334872684552</v>
      </c>
      <c r="T91" s="41">
        <f t="shared" ca="1" si="34"/>
        <v>109.62265588071499</v>
      </c>
      <c r="U91" s="46"/>
      <c r="W91" s="51">
        <f t="shared" ca="1" si="32"/>
        <v>39615.325576423136</v>
      </c>
      <c r="X91" s="8">
        <f t="shared" ca="1" si="27"/>
        <v>860.73197953316321</v>
      </c>
      <c r="Y91" s="58">
        <f t="shared" ca="1" si="21"/>
        <v>970.35463541387821</v>
      </c>
      <c r="Z91" s="59">
        <f t="shared" ca="1" si="28"/>
        <v>109.62265588071499</v>
      </c>
      <c r="AA91" s="101">
        <f ca="1">IF(N91&lt;=$B$9,IF(N91&lt;$B$10,0,IF(N91=$B$10,SUM($T$6:T91),IF(N91=$B$10+1,IF((Y91-T91)&lt;=$T$5,(Y91-T91),$T$5),IF((Y91-T91)&lt;=$T$5-SUMIF($N$6:N90,"&gt;"&amp;$B$10,$M$6:M90),(Y91-T91),($T$5-SUMIF($N$6:N90,"&gt;"&amp;$B$10,$M$6:M90)))))),"")</f>
        <v>0</v>
      </c>
      <c r="AB91" s="107"/>
    </row>
    <row r="92" spans="4:28" x14ac:dyDescent="0.25">
      <c r="D92" s="63"/>
      <c r="E92" s="2">
        <f t="shared" ca="1" si="29"/>
        <v>87</v>
      </c>
      <c r="F92" s="11">
        <f t="shared" ca="1" si="22"/>
        <v>833.83439763589968</v>
      </c>
      <c r="G92" s="11">
        <f t="shared" ca="1" si="23"/>
        <v>97.786889051133031</v>
      </c>
      <c r="H92" s="12">
        <f t="shared" ca="1" si="19"/>
        <v>931.62128668703269</v>
      </c>
      <c r="I92" s="11">
        <f t="shared" ca="1" si="24"/>
        <v>35272.093867397831</v>
      </c>
      <c r="J92" s="107"/>
      <c r="K92" s="107"/>
      <c r="L92" s="107"/>
      <c r="M92" s="103">
        <f ca="1">IF(N92&lt;=$B$9,IF(N92&lt;$B$10,0,IF(N92=$B$10,SUM($T$6:T92),IF(N92=$B$10+1,IF((Q92-T92)&lt;=$M$5,(Q92-T92),$M$5),IF((Q92-T92)&lt;=$M$5-SUMIF($N$6:N91,"&gt;"&amp;$B$10,$M$6:M91),(Q92-T92),($M$5-SUMIF($N$6:N91,"&gt;"&amp;$B$10,$M$6:M91)))))),"")</f>
        <v>0</v>
      </c>
      <c r="N92" s="30">
        <f t="shared" ca="1" si="30"/>
        <v>87</v>
      </c>
      <c r="O92" s="110">
        <f t="shared" ca="1" si="25"/>
        <v>863.06312864439883</v>
      </c>
      <c r="P92" s="110">
        <f t="shared" ca="1" si="33"/>
        <v>107.29150676947933</v>
      </c>
      <c r="Q92" s="61">
        <f t="shared" ca="1" si="20"/>
        <v>970.35463541387821</v>
      </c>
      <c r="R92" s="31">
        <f t="shared" ca="1" si="26"/>
        <v>38752.262447778739</v>
      </c>
      <c r="S92" s="27">
        <f t="shared" ca="1" si="31"/>
        <v>38.73334872684552</v>
      </c>
      <c r="T92" s="41">
        <f t="shared" ca="1" si="34"/>
        <v>107.29150676947933</v>
      </c>
      <c r="U92" s="46"/>
      <c r="W92" s="51">
        <f t="shared" ca="1" si="32"/>
        <v>38752.262447778739</v>
      </c>
      <c r="X92" s="8">
        <f t="shared" ca="1" si="27"/>
        <v>863.06312864439883</v>
      </c>
      <c r="Y92" s="58">
        <f t="shared" ca="1" si="21"/>
        <v>970.35463541387821</v>
      </c>
      <c r="Z92" s="59">
        <f t="shared" ca="1" si="28"/>
        <v>107.29150676947933</v>
      </c>
      <c r="AA92" s="101">
        <f ca="1">IF(N92&lt;=$B$9,IF(N92&lt;$B$10,0,IF(N92=$B$10,SUM($T$6:T92),IF(N92=$B$10+1,IF((Y92-T92)&lt;=$T$5,(Y92-T92),$T$5),IF((Y92-T92)&lt;=$T$5-SUMIF($N$6:N91,"&gt;"&amp;$B$10,$M$6:M91),(Y92-T92),($T$5-SUMIF($N$6:N91,"&gt;"&amp;$B$10,$M$6:M91)))))),"")</f>
        <v>0</v>
      </c>
      <c r="AB92" s="107"/>
    </row>
    <row r="93" spans="4:28" x14ac:dyDescent="0.25">
      <c r="D93" s="63"/>
      <c r="E93" s="2">
        <f t="shared" ca="1" si="29"/>
        <v>88</v>
      </c>
      <c r="F93" s="11">
        <f t="shared" ca="1" si="22"/>
        <v>836.09269912949685</v>
      </c>
      <c r="G93" s="11">
        <f t="shared" ca="1" si="23"/>
        <v>95.528587557535801</v>
      </c>
      <c r="H93" s="12">
        <f t="shared" ca="1" si="19"/>
        <v>931.62128668703269</v>
      </c>
      <c r="I93" s="11">
        <f t="shared" ca="1" si="24"/>
        <v>34436.001168268333</v>
      </c>
      <c r="J93" s="107"/>
      <c r="K93" s="107"/>
      <c r="L93" s="107"/>
      <c r="M93" s="103">
        <f ca="1">IF(N93&lt;=$B$9,IF(N93&lt;$B$10,0,IF(N93=$B$10,SUM($T$6:T93),IF(N93=$B$10+1,IF((Q93-T93)&lt;=$M$5,(Q93-T93),$M$5),IF((Q93-T93)&lt;=$M$5-SUMIF($N$6:N92,"&gt;"&amp;$B$10,$M$6:M92),(Q93-T93),($M$5-SUMIF($N$6:N92,"&gt;"&amp;$B$10,$M$6:M92)))))),"")</f>
        <v>0</v>
      </c>
      <c r="N93" s="30">
        <f t="shared" ca="1" si="30"/>
        <v>88</v>
      </c>
      <c r="O93" s="110">
        <f t="shared" ca="1" si="25"/>
        <v>865.40059128447751</v>
      </c>
      <c r="P93" s="110">
        <f t="shared" ca="1" si="33"/>
        <v>104.95404412940076</v>
      </c>
      <c r="Q93" s="61">
        <f t="shared" ca="1" si="20"/>
        <v>970.35463541387821</v>
      </c>
      <c r="R93" s="31">
        <f t="shared" ca="1" si="26"/>
        <v>37886.861856494259</v>
      </c>
      <c r="S93" s="27">
        <f t="shared" ca="1" si="31"/>
        <v>38.73334872684552</v>
      </c>
      <c r="T93" s="41">
        <f t="shared" ca="1" si="34"/>
        <v>104.95404412940076</v>
      </c>
      <c r="U93" s="46"/>
      <c r="W93" s="51">
        <f t="shared" ca="1" si="32"/>
        <v>37886.861856494259</v>
      </c>
      <c r="X93" s="8">
        <f t="shared" ca="1" si="27"/>
        <v>865.40059128447751</v>
      </c>
      <c r="Y93" s="58">
        <f t="shared" ca="1" si="21"/>
        <v>970.35463541387821</v>
      </c>
      <c r="Z93" s="59">
        <f t="shared" ca="1" si="28"/>
        <v>104.95404412940076</v>
      </c>
      <c r="AA93" s="101">
        <f ca="1">IF(N93&lt;=$B$9,IF(N93&lt;$B$10,0,IF(N93=$B$10,SUM($T$6:T93),IF(N93=$B$10+1,IF((Y93-T93)&lt;=$T$5,(Y93-T93),$T$5),IF((Y93-T93)&lt;=$T$5-SUMIF($N$6:N92,"&gt;"&amp;$B$10,$M$6:M92),(Y93-T93),($T$5-SUMIF($N$6:N92,"&gt;"&amp;$B$10,$M$6:M92)))))),"")</f>
        <v>0</v>
      </c>
      <c r="AB93" s="107"/>
    </row>
    <row r="94" spans="4:28" x14ac:dyDescent="0.25">
      <c r="D94" s="63"/>
      <c r="E94" s="2">
        <f t="shared" ca="1" si="29"/>
        <v>89</v>
      </c>
      <c r="F94" s="11">
        <f t="shared" ca="1" si="22"/>
        <v>838.35711685630599</v>
      </c>
      <c r="G94" s="11">
        <f t="shared" ca="1" si="23"/>
        <v>93.264169830726743</v>
      </c>
      <c r="H94" s="12">
        <f t="shared" ca="1" si="19"/>
        <v>931.62128668703269</v>
      </c>
      <c r="I94" s="11">
        <f t="shared" ca="1" si="24"/>
        <v>33597.644051412026</v>
      </c>
      <c r="J94" s="107"/>
      <c r="K94" s="107"/>
      <c r="L94" s="107"/>
      <c r="M94" s="103">
        <f ca="1">IF(N94&lt;=$B$9,IF(N94&lt;$B$10,0,IF(N94=$B$10,SUM($T$6:T94),IF(N94=$B$10+1,IF((Q94-T94)&lt;=$M$5,(Q94-T94),$M$5),IF((Q94-T94)&lt;=$M$5-SUMIF($N$6:N93,"&gt;"&amp;$B$10,$M$6:M93),(Q94-T94),($M$5-SUMIF($N$6:N93,"&gt;"&amp;$B$10,$M$6:M93)))))),"")</f>
        <v>0</v>
      </c>
      <c r="N94" s="30">
        <f t="shared" ca="1" si="30"/>
        <v>89</v>
      </c>
      <c r="O94" s="110">
        <f t="shared" ca="1" si="25"/>
        <v>867.7443845525396</v>
      </c>
      <c r="P94" s="110">
        <f t="shared" ca="1" si="33"/>
        <v>102.61025086133863</v>
      </c>
      <c r="Q94" s="61">
        <f t="shared" ca="1" si="20"/>
        <v>970.35463541387821</v>
      </c>
      <c r="R94" s="31">
        <f t="shared" ca="1" si="26"/>
        <v>37019.117471941718</v>
      </c>
      <c r="S94" s="27">
        <f t="shared" ca="1" si="31"/>
        <v>38.73334872684552</v>
      </c>
      <c r="T94" s="41">
        <f t="shared" ca="1" si="34"/>
        <v>102.61025086133863</v>
      </c>
      <c r="U94" s="46"/>
      <c r="W94" s="51">
        <f t="shared" ca="1" si="32"/>
        <v>37019.117471941718</v>
      </c>
      <c r="X94" s="8">
        <f t="shared" ca="1" si="27"/>
        <v>867.7443845525396</v>
      </c>
      <c r="Y94" s="58">
        <f t="shared" ca="1" si="21"/>
        <v>970.35463541387821</v>
      </c>
      <c r="Z94" s="59">
        <f t="shared" ca="1" si="28"/>
        <v>102.61025086133863</v>
      </c>
      <c r="AA94" s="101">
        <f ca="1">IF(N94&lt;=$B$9,IF(N94&lt;$B$10,0,IF(N94=$B$10,SUM($T$6:T94),IF(N94=$B$10+1,IF((Y94-T94)&lt;=$T$5,(Y94-T94),$T$5),IF((Y94-T94)&lt;=$T$5-SUMIF($N$6:N93,"&gt;"&amp;$B$10,$M$6:M93),(Y94-T94),($T$5-SUMIF($N$6:N93,"&gt;"&amp;$B$10,$M$6:M93)))))),"")</f>
        <v>0</v>
      </c>
      <c r="AB94" s="107"/>
    </row>
    <row r="95" spans="4:28" x14ac:dyDescent="0.25">
      <c r="D95" s="63"/>
      <c r="E95" s="2">
        <f t="shared" ca="1" si="29"/>
        <v>90</v>
      </c>
      <c r="F95" s="11">
        <f t="shared" ca="1" si="22"/>
        <v>840.62766738112509</v>
      </c>
      <c r="G95" s="11">
        <f t="shared" ca="1" si="23"/>
        <v>90.993619305907572</v>
      </c>
      <c r="H95" s="12">
        <f t="shared" ca="1" si="19"/>
        <v>931.62128668703269</v>
      </c>
      <c r="I95" s="11">
        <f t="shared" ca="1" si="24"/>
        <v>32757.0163840309</v>
      </c>
      <c r="J95" s="107"/>
      <c r="K95" s="107"/>
      <c r="L95" s="107"/>
      <c r="M95" s="103">
        <f ca="1">IF(N95&lt;=$B$9,IF(N95&lt;$B$10,0,IF(N95=$B$10,SUM($T$6:T95),IF(N95=$B$10+1,IF((Q95-T95)&lt;=$M$5,(Q95-T95),$M$5),IF((Q95-T95)&lt;=$M$5-SUMIF($N$6:N94,"&gt;"&amp;$B$10,$M$6:M94),(Q95-T95),($M$5-SUMIF($N$6:N94,"&gt;"&amp;$B$10,$M$6:M94)))))),"")</f>
        <v>0</v>
      </c>
      <c r="N95" s="30">
        <f t="shared" ca="1" si="30"/>
        <v>90</v>
      </c>
      <c r="O95" s="110">
        <f t="shared" ca="1" si="25"/>
        <v>870.0945255940361</v>
      </c>
      <c r="P95" s="110">
        <f t="shared" ca="1" si="33"/>
        <v>100.26010981984216</v>
      </c>
      <c r="Q95" s="61">
        <f t="shared" ca="1" si="20"/>
        <v>970.35463541387821</v>
      </c>
      <c r="R95" s="31">
        <f t="shared" ca="1" si="26"/>
        <v>36149.022946347679</v>
      </c>
      <c r="S95" s="27">
        <f t="shared" ca="1" si="31"/>
        <v>38.73334872684552</v>
      </c>
      <c r="T95" s="41">
        <f t="shared" ca="1" si="34"/>
        <v>100.26010981984216</v>
      </c>
      <c r="U95" s="46"/>
      <c r="W95" s="51">
        <f t="shared" ca="1" si="32"/>
        <v>36149.022946347679</v>
      </c>
      <c r="X95" s="8">
        <f t="shared" ca="1" si="27"/>
        <v>870.0945255940361</v>
      </c>
      <c r="Y95" s="58">
        <f t="shared" ca="1" si="21"/>
        <v>970.35463541387821</v>
      </c>
      <c r="Z95" s="59">
        <f t="shared" ca="1" si="28"/>
        <v>100.26010981984216</v>
      </c>
      <c r="AA95" s="101">
        <f ca="1">IF(N95&lt;=$B$9,IF(N95&lt;$B$10,0,IF(N95=$B$10,SUM($T$6:T95),IF(N95=$B$10+1,IF((Y95-T95)&lt;=$T$5,(Y95-T95),$T$5),IF((Y95-T95)&lt;=$T$5-SUMIF($N$6:N94,"&gt;"&amp;$B$10,$M$6:M94),(Y95-T95),($T$5-SUMIF($N$6:N94,"&gt;"&amp;$B$10,$M$6:M94)))))),"")</f>
        <v>0</v>
      </c>
      <c r="AB95" s="107"/>
    </row>
    <row r="96" spans="4:28" x14ac:dyDescent="0.25">
      <c r="D96" s="63"/>
      <c r="E96" s="2">
        <f t="shared" ca="1" si="29"/>
        <v>91</v>
      </c>
      <c r="F96" s="11">
        <f t="shared" ca="1" si="22"/>
        <v>842.90436731361569</v>
      </c>
      <c r="G96" s="11">
        <f t="shared" ca="1" si="23"/>
        <v>88.716919373417028</v>
      </c>
      <c r="H96" s="12">
        <f t="shared" ca="1" si="19"/>
        <v>931.62128668703269</v>
      </c>
      <c r="I96" s="11">
        <f t="shared" ca="1" si="24"/>
        <v>31914.112016717285</v>
      </c>
      <c r="J96" s="107"/>
      <c r="K96" s="107"/>
      <c r="L96" s="107"/>
      <c r="M96" s="103">
        <f ca="1">IF(N96&lt;=$B$9,IF(N96&lt;$B$10,0,IF(N96=$B$10,SUM($T$6:T96),IF(N96=$B$10+1,IF((Q96-T96)&lt;=$M$5,(Q96-T96),$M$5),IF((Q96-T96)&lt;=$M$5-SUMIF($N$6:N95,"&gt;"&amp;$B$10,$M$6:M95),(Q96-T96),($M$5-SUMIF($N$6:N95,"&gt;"&amp;$B$10,$M$6:M95)))))),"")</f>
        <v>0</v>
      </c>
      <c r="N96" s="30">
        <f t="shared" ca="1" si="30"/>
        <v>91</v>
      </c>
      <c r="O96" s="110">
        <f t="shared" ca="1" si="25"/>
        <v>872.45103160085318</v>
      </c>
      <c r="P96" s="110">
        <f t="shared" ca="1" si="33"/>
        <v>97.903603813024972</v>
      </c>
      <c r="Q96" s="61">
        <f t="shared" ca="1" si="20"/>
        <v>970.35463541387821</v>
      </c>
      <c r="R96" s="31">
        <f t="shared" ca="1" si="26"/>
        <v>35276.571914746826</v>
      </c>
      <c r="S96" s="27">
        <f t="shared" ca="1" si="31"/>
        <v>38.73334872684552</v>
      </c>
      <c r="T96" s="41">
        <f t="shared" ca="1" si="34"/>
        <v>97.903603813024972</v>
      </c>
      <c r="U96" s="46"/>
      <c r="W96" s="51">
        <f t="shared" ca="1" si="32"/>
        <v>35276.571914746826</v>
      </c>
      <c r="X96" s="8">
        <f t="shared" ca="1" si="27"/>
        <v>872.45103160085318</v>
      </c>
      <c r="Y96" s="58">
        <f t="shared" ca="1" si="21"/>
        <v>970.35463541387821</v>
      </c>
      <c r="Z96" s="59">
        <f t="shared" ca="1" si="28"/>
        <v>97.903603813024972</v>
      </c>
      <c r="AA96" s="101">
        <f ca="1">IF(N96&lt;=$B$9,IF(N96&lt;$B$10,0,IF(N96=$B$10,SUM($T$6:T96),IF(N96=$B$10+1,IF((Y96-T96)&lt;=$T$5,(Y96-T96),$T$5),IF((Y96-T96)&lt;=$T$5-SUMIF($N$6:N95,"&gt;"&amp;$B$10,$M$6:M95),(Y96-T96),($T$5-SUMIF($N$6:N95,"&gt;"&amp;$B$10,$M$6:M95)))))),"")</f>
        <v>0</v>
      </c>
      <c r="AB96" s="107"/>
    </row>
    <row r="97" spans="4:28" x14ac:dyDescent="0.25">
      <c r="D97" s="63"/>
      <c r="E97" s="2">
        <f t="shared" ca="1" si="29"/>
        <v>92</v>
      </c>
      <c r="F97" s="11">
        <f t="shared" ca="1" si="22"/>
        <v>845.1872333084234</v>
      </c>
      <c r="G97" s="11">
        <f t="shared" ca="1" si="23"/>
        <v>86.43405337860932</v>
      </c>
      <c r="H97" s="12">
        <f t="shared" ca="1" si="19"/>
        <v>931.62128668703269</v>
      </c>
      <c r="I97" s="11">
        <f t="shared" ca="1" si="24"/>
        <v>31068.92478340886</v>
      </c>
      <c r="J97" s="107"/>
      <c r="K97" s="107"/>
      <c r="L97" s="107"/>
      <c r="M97" s="103">
        <f ca="1">IF(N97&lt;=$B$9,IF(N97&lt;$B$10,0,IF(N97=$B$10,SUM($T$6:T97),IF(N97=$B$10+1,IF((Q97-T97)&lt;=$M$5,(Q97-T97),$M$5),IF((Q97-T97)&lt;=$M$5-SUMIF($N$6:N96,"&gt;"&amp;$B$10,$M$6:M96),(Q97-T97),($M$5-SUMIF($N$6:N96,"&gt;"&amp;$B$10,$M$6:M96)))))),"")</f>
        <v>0</v>
      </c>
      <c r="N97" s="30">
        <f t="shared" ca="1" si="30"/>
        <v>92</v>
      </c>
      <c r="O97" s="110">
        <f t="shared" ca="1" si="25"/>
        <v>874.81391981143884</v>
      </c>
      <c r="P97" s="110">
        <f t="shared" ca="1" si="33"/>
        <v>95.54071560243932</v>
      </c>
      <c r="Q97" s="61">
        <f t="shared" ca="1" si="20"/>
        <v>970.35463541387821</v>
      </c>
      <c r="R97" s="31">
        <f t="shared" ca="1" si="26"/>
        <v>34401.757994935389</v>
      </c>
      <c r="S97" s="27">
        <f t="shared" ca="1" si="31"/>
        <v>38.73334872684552</v>
      </c>
      <c r="T97" s="41">
        <f t="shared" ca="1" si="34"/>
        <v>95.54071560243932</v>
      </c>
      <c r="U97" s="46"/>
      <c r="W97" s="51">
        <f t="shared" ca="1" si="32"/>
        <v>34401.757994935389</v>
      </c>
      <c r="X97" s="8">
        <f t="shared" ca="1" si="27"/>
        <v>874.81391981143884</v>
      </c>
      <c r="Y97" s="58">
        <f t="shared" ca="1" si="21"/>
        <v>970.35463541387821</v>
      </c>
      <c r="Z97" s="59">
        <f t="shared" ca="1" si="28"/>
        <v>95.54071560243932</v>
      </c>
      <c r="AA97" s="101">
        <f ca="1">IF(N97&lt;=$B$9,IF(N97&lt;$B$10,0,IF(N97=$B$10,SUM($T$6:T97),IF(N97=$B$10+1,IF((Y97-T97)&lt;=$T$5,(Y97-T97),$T$5),IF((Y97-T97)&lt;=$T$5-SUMIF($N$6:N96,"&gt;"&amp;$B$10,$M$6:M96),(Y97-T97),($T$5-SUMIF($N$6:N96,"&gt;"&amp;$B$10,$M$6:M96)))))),"")</f>
        <v>0</v>
      </c>
      <c r="AB97" s="107"/>
    </row>
    <row r="98" spans="4:28" x14ac:dyDescent="0.25">
      <c r="D98" s="63"/>
      <c r="E98" s="2">
        <f t="shared" ca="1" si="29"/>
        <v>93</v>
      </c>
      <c r="F98" s="11">
        <f t="shared" ca="1" si="22"/>
        <v>847.47628206530032</v>
      </c>
      <c r="G98" s="11">
        <f t="shared" ca="1" si="23"/>
        <v>84.145004621732326</v>
      </c>
      <c r="H98" s="12">
        <f t="shared" ca="1" si="19"/>
        <v>931.62128668703269</v>
      </c>
      <c r="I98" s="11">
        <f t="shared" ca="1" si="24"/>
        <v>30221.448501343559</v>
      </c>
      <c r="J98" s="107"/>
      <c r="K98" s="107"/>
      <c r="L98" s="107"/>
      <c r="M98" s="103">
        <f ca="1">IF(N98&lt;=$B$9,IF(N98&lt;$B$10,0,IF(N98=$B$10,SUM($T$6:T98),IF(N98=$B$10+1,IF((Q98-T98)&lt;=$M$5,(Q98-T98),$M$5),IF((Q98-T98)&lt;=$M$5-SUMIF($N$6:N97,"&gt;"&amp;$B$10,$M$6:M97),(Q98-T98),($M$5-SUMIF($N$6:N97,"&gt;"&amp;$B$10,$M$6:M97)))))),"")</f>
        <v>0</v>
      </c>
      <c r="N98" s="30">
        <f t="shared" ca="1" si="30"/>
        <v>93</v>
      </c>
      <c r="O98" s="110">
        <f t="shared" ca="1" si="25"/>
        <v>877.18320751092824</v>
      </c>
      <c r="P98" s="110">
        <f t="shared" ca="1" si="33"/>
        <v>93.171427902950015</v>
      </c>
      <c r="Q98" s="61">
        <f t="shared" ca="1" si="20"/>
        <v>970.35463541387821</v>
      </c>
      <c r="R98" s="31">
        <f t="shared" ca="1" si="26"/>
        <v>33524.574787424463</v>
      </c>
      <c r="S98" s="27">
        <f t="shared" ca="1" si="31"/>
        <v>38.73334872684552</v>
      </c>
      <c r="T98" s="41">
        <f t="shared" ca="1" si="34"/>
        <v>93.171427902950015</v>
      </c>
      <c r="U98" s="46"/>
      <c r="W98" s="51">
        <f t="shared" ca="1" si="32"/>
        <v>33524.574787424463</v>
      </c>
      <c r="X98" s="8">
        <f t="shared" ca="1" si="27"/>
        <v>877.18320751092824</v>
      </c>
      <c r="Y98" s="58">
        <f t="shared" ca="1" si="21"/>
        <v>970.35463541387821</v>
      </c>
      <c r="Z98" s="59">
        <f t="shared" ca="1" si="28"/>
        <v>93.171427902950015</v>
      </c>
      <c r="AA98" s="101">
        <f ca="1">IF(N98&lt;=$B$9,IF(N98&lt;$B$10,0,IF(N98=$B$10,SUM($T$6:T98),IF(N98=$B$10+1,IF((Y98-T98)&lt;=$T$5,(Y98-T98),$T$5),IF((Y98-T98)&lt;=$T$5-SUMIF($N$6:N97,"&gt;"&amp;$B$10,$M$6:M97),(Y98-T98),($T$5-SUMIF($N$6:N97,"&gt;"&amp;$B$10,$M$6:M97)))))),"")</f>
        <v>0</v>
      </c>
      <c r="AB98" s="107"/>
    </row>
    <row r="99" spans="4:28" x14ac:dyDescent="0.25">
      <c r="D99" s="63"/>
      <c r="E99" s="2">
        <f t="shared" ca="1" si="29"/>
        <v>94</v>
      </c>
      <c r="F99" s="11">
        <f t="shared" ca="1" si="22"/>
        <v>849.77153032922718</v>
      </c>
      <c r="G99" s="11">
        <f t="shared" ca="1" si="23"/>
        <v>81.849756357805475</v>
      </c>
      <c r="H99" s="12">
        <f t="shared" ca="1" si="19"/>
        <v>931.62128668703269</v>
      </c>
      <c r="I99" s="11">
        <f t="shared" ca="1" si="24"/>
        <v>29371.676971014331</v>
      </c>
      <c r="J99" s="107"/>
      <c r="K99" s="107"/>
      <c r="L99" s="107"/>
      <c r="M99" s="103">
        <f ca="1">IF(N99&lt;=$B$9,IF(N99&lt;$B$10,0,IF(N99=$B$10,SUM($T$6:T99),IF(N99=$B$10+1,IF((Q99-T99)&lt;=$M$5,(Q99-T99),$M$5),IF((Q99-T99)&lt;=$M$5-SUMIF($N$6:N98,"&gt;"&amp;$B$10,$M$6:M98),(Q99-T99),($M$5-SUMIF($N$6:N98,"&gt;"&amp;$B$10,$M$6:M98)))))),"")</f>
        <v>0</v>
      </c>
      <c r="N99" s="30">
        <f t="shared" ca="1" si="30"/>
        <v>94</v>
      </c>
      <c r="O99" s="110">
        <f t="shared" ca="1" si="25"/>
        <v>879.55891203127032</v>
      </c>
      <c r="P99" s="110">
        <f t="shared" ca="1" si="33"/>
        <v>90.795723382607918</v>
      </c>
      <c r="Q99" s="61">
        <f t="shared" ca="1" si="20"/>
        <v>970.35463541387821</v>
      </c>
      <c r="R99" s="31">
        <f t="shared" ca="1" si="26"/>
        <v>32645.015875393194</v>
      </c>
      <c r="S99" s="27">
        <f t="shared" ca="1" si="31"/>
        <v>38.73334872684552</v>
      </c>
      <c r="T99" s="41">
        <f t="shared" ca="1" si="34"/>
        <v>90.795723382607918</v>
      </c>
      <c r="U99" s="46"/>
      <c r="W99" s="51">
        <f t="shared" ca="1" si="32"/>
        <v>32645.015875393194</v>
      </c>
      <c r="X99" s="8">
        <f t="shared" ca="1" si="27"/>
        <v>879.55891203127032</v>
      </c>
      <c r="Y99" s="58">
        <f t="shared" ca="1" si="21"/>
        <v>970.35463541387821</v>
      </c>
      <c r="Z99" s="59">
        <f t="shared" ca="1" si="28"/>
        <v>90.795723382607918</v>
      </c>
      <c r="AA99" s="101">
        <f ca="1">IF(N99&lt;=$B$9,IF(N99&lt;$B$10,0,IF(N99=$B$10,SUM($T$6:T99),IF(N99=$B$10+1,IF((Y99-T99)&lt;=$T$5,(Y99-T99),$T$5),IF((Y99-T99)&lt;=$T$5-SUMIF($N$6:N98,"&gt;"&amp;$B$10,$M$6:M98),(Y99-T99),($T$5-SUMIF($N$6:N98,"&gt;"&amp;$B$10,$M$6:M98)))))),"")</f>
        <v>0</v>
      </c>
      <c r="AB99" s="107"/>
    </row>
    <row r="100" spans="4:28" x14ac:dyDescent="0.25">
      <c r="D100" s="63"/>
      <c r="E100" s="2">
        <f t="shared" ca="1" si="29"/>
        <v>95</v>
      </c>
      <c r="F100" s="11">
        <f t="shared" ca="1" si="22"/>
        <v>852.07299489053548</v>
      </c>
      <c r="G100" s="11">
        <f t="shared" ca="1" si="23"/>
        <v>79.548291796497153</v>
      </c>
      <c r="H100" s="12">
        <f t="shared" ca="1" si="19"/>
        <v>931.62128668703269</v>
      </c>
      <c r="I100" s="11">
        <f t="shared" ca="1" si="24"/>
        <v>28519.603976123795</v>
      </c>
      <c r="J100" s="107"/>
      <c r="K100" s="107"/>
      <c r="L100" s="107"/>
      <c r="M100" s="103">
        <f ca="1">IF(N100&lt;=$B$9,IF(N100&lt;$B$10,0,IF(N100=$B$10,SUM($T$6:T100),IF(N100=$B$10+1,IF((Q100-T100)&lt;=$M$5,(Q100-T100),$M$5),IF((Q100-T100)&lt;=$M$5-SUMIF($N$6:N99,"&gt;"&amp;$B$10,$M$6:M99),(Q100-T100),($M$5-SUMIF($N$6:N99,"&gt;"&amp;$B$10,$M$6:M99)))))),"")</f>
        <v>0</v>
      </c>
      <c r="N100" s="30">
        <f t="shared" ca="1" si="30"/>
        <v>95</v>
      </c>
      <c r="O100" s="110">
        <f t="shared" ca="1" si="25"/>
        <v>881.94105075135496</v>
      </c>
      <c r="P100" s="110">
        <f t="shared" ca="1" si="33"/>
        <v>88.413584662523235</v>
      </c>
      <c r="Q100" s="61">
        <f t="shared" ca="1" si="20"/>
        <v>970.35463541387821</v>
      </c>
      <c r="R100" s="31">
        <f t="shared" ca="1" si="26"/>
        <v>31763.074824641837</v>
      </c>
      <c r="S100" s="27">
        <f t="shared" ca="1" si="31"/>
        <v>38.73334872684552</v>
      </c>
      <c r="T100" s="41">
        <f t="shared" ca="1" si="34"/>
        <v>88.413584662523235</v>
      </c>
      <c r="U100" s="46"/>
      <c r="W100" s="51">
        <f t="shared" ca="1" si="32"/>
        <v>31763.074824641837</v>
      </c>
      <c r="X100" s="8">
        <f t="shared" ca="1" si="27"/>
        <v>881.94105075135496</v>
      </c>
      <c r="Y100" s="58">
        <f t="shared" ca="1" si="21"/>
        <v>970.35463541387821</v>
      </c>
      <c r="Z100" s="59">
        <f t="shared" ca="1" si="28"/>
        <v>88.413584662523235</v>
      </c>
      <c r="AA100" s="101">
        <f ca="1">IF(N100&lt;=$B$9,IF(N100&lt;$B$10,0,IF(N100=$B$10,SUM($T$6:T100),IF(N100=$B$10+1,IF((Y100-T100)&lt;=$T$5,(Y100-T100),$T$5),IF((Y100-T100)&lt;=$T$5-SUMIF($N$6:N99,"&gt;"&amp;$B$10,$M$6:M99),(Y100-T100),($T$5-SUMIF($N$6:N99,"&gt;"&amp;$B$10,$M$6:M99)))))),"")</f>
        <v>0</v>
      </c>
      <c r="AB100" s="107"/>
    </row>
    <row r="101" spans="4:28" x14ac:dyDescent="0.25">
      <c r="D101" s="63"/>
      <c r="E101" s="2">
        <f t="shared" ca="1" si="29"/>
        <v>96</v>
      </c>
      <c r="F101" s="11">
        <f t="shared" ca="1" si="22"/>
        <v>854.38069258503072</v>
      </c>
      <c r="G101" s="11">
        <f t="shared" ca="1" si="23"/>
        <v>77.24059410200195</v>
      </c>
      <c r="H101" s="12">
        <f t="shared" ca="1" si="19"/>
        <v>931.62128668703269</v>
      </c>
      <c r="I101" s="11">
        <f t="shared" ca="1" si="24"/>
        <v>27665.223283538766</v>
      </c>
      <c r="J101" s="107"/>
      <c r="K101" s="107"/>
      <c r="L101" s="107"/>
      <c r="M101" s="103">
        <f ca="1">IF(N101&lt;=$B$9,IF(N101&lt;$B$10,0,IF(N101=$B$10,SUM($T$6:T101),IF(N101=$B$10+1,IF((Q101-T101)&lt;=$M$5,(Q101-T101),$M$5),IF((Q101-T101)&lt;=$M$5-SUMIF($N$6:N100,"&gt;"&amp;$B$10,$M$6:M100),(Q101-T101),($M$5-SUMIF($N$6:N100,"&gt;"&amp;$B$10,$M$6:M100)))))),"")</f>
        <v>0</v>
      </c>
      <c r="N101" s="30">
        <f t="shared" ca="1" si="30"/>
        <v>96</v>
      </c>
      <c r="O101" s="110">
        <f t="shared" ca="1" si="25"/>
        <v>884.32964109713987</v>
      </c>
      <c r="P101" s="110">
        <f t="shared" ca="1" si="33"/>
        <v>86.024994316738315</v>
      </c>
      <c r="Q101" s="61">
        <f t="shared" ca="1" si="20"/>
        <v>970.35463541387821</v>
      </c>
      <c r="R101" s="31">
        <f t="shared" ca="1" si="26"/>
        <v>30878.745183544695</v>
      </c>
      <c r="S101" s="27">
        <f t="shared" ca="1" si="31"/>
        <v>38.73334872684552</v>
      </c>
      <c r="T101" s="41">
        <f t="shared" ca="1" si="34"/>
        <v>86.024994316738315</v>
      </c>
      <c r="U101" s="46"/>
      <c r="W101" s="51">
        <f t="shared" ca="1" si="32"/>
        <v>30878.745183544695</v>
      </c>
      <c r="X101" s="8">
        <f t="shared" ca="1" si="27"/>
        <v>884.32964109713987</v>
      </c>
      <c r="Y101" s="58">
        <f t="shared" ca="1" si="21"/>
        <v>970.35463541387821</v>
      </c>
      <c r="Z101" s="59">
        <f t="shared" ca="1" si="28"/>
        <v>86.024994316738315</v>
      </c>
      <c r="AA101" s="101">
        <f ca="1">IF(N101&lt;=$B$9,IF(N101&lt;$B$10,0,IF(N101=$B$10,SUM($T$6:T101),IF(N101=$B$10+1,IF((Y101-T101)&lt;=$T$5,(Y101-T101),$T$5),IF((Y101-T101)&lt;=$T$5-SUMIF($N$6:N100,"&gt;"&amp;$B$10,$M$6:M100),(Y101-T101),($T$5-SUMIF($N$6:N100,"&gt;"&amp;$B$10,$M$6:M100)))))),"")</f>
        <v>0</v>
      </c>
      <c r="AB101" s="107"/>
    </row>
    <row r="102" spans="4:28" x14ac:dyDescent="0.25">
      <c r="D102" s="63"/>
      <c r="E102" s="2">
        <f t="shared" ca="1" si="29"/>
        <v>97</v>
      </c>
      <c r="F102" s="11">
        <f t="shared" ca="1" si="22"/>
        <v>856.69464029411517</v>
      </c>
      <c r="G102" s="11">
        <f t="shared" ca="1" si="23"/>
        <v>74.92664639291749</v>
      </c>
      <c r="H102" s="12">
        <f t="shared" ca="1" si="19"/>
        <v>931.62128668703269</v>
      </c>
      <c r="I102" s="11">
        <f t="shared" ca="1" si="24"/>
        <v>26808.528643244652</v>
      </c>
      <c r="J102" s="107"/>
      <c r="K102" s="107"/>
      <c r="L102" s="107"/>
      <c r="M102" s="103">
        <f ca="1">IF(N102&lt;=$B$9,IF(N102&lt;$B$10,0,IF(N102=$B$10,SUM($T$6:T102),IF(N102=$B$10+1,IF((Q102-T102)&lt;=$M$5,(Q102-T102),$M$5),IF((Q102-T102)&lt;=$M$5-SUMIF($N$6:N101,"&gt;"&amp;$B$10,$M$6:M101),(Q102-T102),($M$5-SUMIF($N$6:N101,"&gt;"&amp;$B$10,$M$6:M101)))))),"")</f>
        <v>0</v>
      </c>
      <c r="N102" s="30">
        <f t="shared" ca="1" si="30"/>
        <v>97</v>
      </c>
      <c r="O102" s="110">
        <f t="shared" ca="1" si="25"/>
        <v>886.72470054177802</v>
      </c>
      <c r="P102" s="110">
        <f t="shared" ca="1" si="33"/>
        <v>83.629934872100222</v>
      </c>
      <c r="Q102" s="61">
        <f t="shared" ca="1" si="20"/>
        <v>970.35463541387821</v>
      </c>
      <c r="R102" s="31">
        <f t="shared" ca="1" si="26"/>
        <v>29992.020483002918</v>
      </c>
      <c r="S102" s="27">
        <f t="shared" ca="1" si="31"/>
        <v>38.73334872684552</v>
      </c>
      <c r="T102" s="41">
        <f t="shared" ca="1" si="34"/>
        <v>83.629934872100222</v>
      </c>
      <c r="U102" s="46"/>
      <c r="W102" s="51">
        <f t="shared" ca="1" si="32"/>
        <v>29992.020483002918</v>
      </c>
      <c r="X102" s="8">
        <f t="shared" ca="1" si="27"/>
        <v>886.72470054177802</v>
      </c>
      <c r="Y102" s="58">
        <f t="shared" ca="1" si="21"/>
        <v>970.35463541387821</v>
      </c>
      <c r="Z102" s="59">
        <f t="shared" ca="1" si="28"/>
        <v>83.629934872100222</v>
      </c>
      <c r="AA102" s="101">
        <f ca="1">IF(N102&lt;=$B$9,IF(N102&lt;$B$10,0,IF(N102=$B$10,SUM($T$6:T102),IF(N102=$B$10+1,IF((Y102-T102)&lt;=$T$5,(Y102-T102),$T$5),IF((Y102-T102)&lt;=$T$5-SUMIF($N$6:N101,"&gt;"&amp;$B$10,$M$6:M101),(Y102-T102),($T$5-SUMIF($N$6:N101,"&gt;"&amp;$B$10,$M$6:M101)))))),"")</f>
        <v>0</v>
      </c>
      <c r="AB102" s="107"/>
    </row>
    <row r="103" spans="4:28" x14ac:dyDescent="0.25">
      <c r="D103" s="63"/>
      <c r="E103" s="2">
        <f t="shared" ca="1" si="29"/>
        <v>98</v>
      </c>
      <c r="F103" s="11">
        <f t="shared" ca="1" si="22"/>
        <v>859.0148549449118</v>
      </c>
      <c r="G103" s="11">
        <f t="shared" ca="1" si="23"/>
        <v>72.606431742120932</v>
      </c>
      <c r="H103" s="12">
        <f t="shared" ca="1" si="19"/>
        <v>931.62128668703269</v>
      </c>
      <c r="I103" s="11">
        <f t="shared" ca="1" si="24"/>
        <v>25949.513788299741</v>
      </c>
      <c r="J103" s="107"/>
      <c r="K103" s="107"/>
      <c r="L103" s="107"/>
      <c r="M103" s="103">
        <f ca="1">IF(N103&lt;=$B$9,IF(N103&lt;$B$10,0,IF(N103=$B$10,SUM($T$6:T103),IF(N103=$B$10+1,IF((Q103-T103)&lt;=$M$5,(Q103-T103),$M$5),IF((Q103-T103)&lt;=$M$5-SUMIF($N$6:N102,"&gt;"&amp;$B$10,$M$6:M102),(Q103-T103),($M$5-SUMIF($N$6:N102,"&gt;"&amp;$B$10,$M$6:M102)))))),"")</f>
        <v>0</v>
      </c>
      <c r="N103" s="30">
        <f t="shared" ca="1" si="30"/>
        <v>98</v>
      </c>
      <c r="O103" s="110">
        <f t="shared" ca="1" si="25"/>
        <v>889.12624660574534</v>
      </c>
      <c r="P103" s="110">
        <f t="shared" ca="1" si="33"/>
        <v>81.228388808132905</v>
      </c>
      <c r="Q103" s="61">
        <f t="shared" ca="1" si="20"/>
        <v>970.35463541387821</v>
      </c>
      <c r="R103" s="31">
        <f t="shared" ca="1" si="26"/>
        <v>29102.894236397173</v>
      </c>
      <c r="S103" s="27">
        <f t="shared" ca="1" si="31"/>
        <v>38.73334872684552</v>
      </c>
      <c r="T103" s="41">
        <f t="shared" ca="1" si="34"/>
        <v>81.228388808132905</v>
      </c>
      <c r="U103" s="46"/>
      <c r="W103" s="51">
        <f t="shared" ca="1" si="32"/>
        <v>29102.894236397173</v>
      </c>
      <c r="X103" s="8">
        <f t="shared" ca="1" si="27"/>
        <v>889.12624660574534</v>
      </c>
      <c r="Y103" s="58">
        <f t="shared" ca="1" si="21"/>
        <v>970.35463541387821</v>
      </c>
      <c r="Z103" s="59">
        <f t="shared" ca="1" si="28"/>
        <v>81.228388808132905</v>
      </c>
      <c r="AA103" s="101">
        <f ca="1">IF(N103&lt;=$B$9,IF(N103&lt;$B$10,0,IF(N103=$B$10,SUM($T$6:T103),IF(N103=$B$10+1,IF((Y103-T103)&lt;=$T$5,(Y103-T103),$T$5),IF((Y103-T103)&lt;=$T$5-SUMIF($N$6:N102,"&gt;"&amp;$B$10,$M$6:M102),(Y103-T103),($T$5-SUMIF($N$6:N102,"&gt;"&amp;$B$10,$M$6:M102)))))),"")</f>
        <v>0</v>
      </c>
      <c r="AB103" s="107"/>
    </row>
    <row r="104" spans="4:28" x14ac:dyDescent="0.25">
      <c r="D104" s="63"/>
      <c r="E104" s="2">
        <f t="shared" ca="1" si="29"/>
        <v>99</v>
      </c>
      <c r="F104" s="11">
        <f t="shared" ca="1" si="22"/>
        <v>861.34135351038753</v>
      </c>
      <c r="G104" s="11">
        <f t="shared" ca="1" si="23"/>
        <v>70.27993317664513</v>
      </c>
      <c r="H104" s="12">
        <f t="shared" ca="1" si="19"/>
        <v>931.62128668703269</v>
      </c>
      <c r="I104" s="11">
        <f t="shared" ca="1" si="24"/>
        <v>25088.172434789354</v>
      </c>
      <c r="J104" s="107"/>
      <c r="K104" s="107"/>
      <c r="L104" s="107"/>
      <c r="M104" s="103">
        <f ca="1">IF(N104&lt;=$B$9,IF(N104&lt;$B$10,0,IF(N104=$B$10,SUM($T$6:T104),IF(N104=$B$10+1,IF((Q104-T104)&lt;=$M$5,(Q104-T104),$M$5),IF((Q104-T104)&lt;=$M$5-SUMIF($N$6:N103,"&gt;"&amp;$B$10,$M$6:M103),(Q104-T104),($M$5-SUMIF($N$6:N103,"&gt;"&amp;$B$10,$M$6:M103)))))),"")</f>
        <v>0</v>
      </c>
      <c r="N104" s="30">
        <f t="shared" ca="1" si="30"/>
        <v>99</v>
      </c>
      <c r="O104" s="110">
        <f t="shared" ca="1" si="25"/>
        <v>891.53429685696915</v>
      </c>
      <c r="P104" s="110">
        <f t="shared" ca="1" si="33"/>
        <v>78.820338556909007</v>
      </c>
      <c r="Q104" s="61">
        <f t="shared" ca="1" si="20"/>
        <v>970.35463541387821</v>
      </c>
      <c r="R104" s="31">
        <f t="shared" ca="1" si="26"/>
        <v>28211.359939540205</v>
      </c>
      <c r="S104" s="27">
        <f t="shared" ca="1" si="31"/>
        <v>38.73334872684552</v>
      </c>
      <c r="T104" s="41">
        <f t="shared" ca="1" si="34"/>
        <v>78.820338556909007</v>
      </c>
      <c r="U104" s="46"/>
      <c r="W104" s="51">
        <f t="shared" ca="1" si="32"/>
        <v>28211.359939540205</v>
      </c>
      <c r="X104" s="8">
        <f t="shared" ca="1" si="27"/>
        <v>891.53429685696915</v>
      </c>
      <c r="Y104" s="58">
        <f t="shared" ca="1" si="21"/>
        <v>970.35463541387821</v>
      </c>
      <c r="Z104" s="59">
        <f t="shared" ca="1" si="28"/>
        <v>78.820338556909007</v>
      </c>
      <c r="AA104" s="101">
        <f ca="1">IF(N104&lt;=$B$9,IF(N104&lt;$B$10,0,IF(N104=$B$10,SUM($T$6:T104),IF(N104=$B$10+1,IF((Y104-T104)&lt;=$T$5,(Y104-T104),$T$5),IF((Y104-T104)&lt;=$T$5-SUMIF($N$6:N103,"&gt;"&amp;$B$10,$M$6:M103),(Y104-T104),($T$5-SUMIF($N$6:N103,"&gt;"&amp;$B$10,$M$6:M103)))))),"")</f>
        <v>0</v>
      </c>
      <c r="AB104" s="107"/>
    </row>
    <row r="105" spans="4:28" x14ac:dyDescent="0.25">
      <c r="D105" s="63"/>
      <c r="E105" s="2">
        <f t="shared" ca="1" si="29"/>
        <v>100</v>
      </c>
      <c r="F105" s="11">
        <f t="shared" ca="1" si="22"/>
        <v>863.67415300947823</v>
      </c>
      <c r="G105" s="11">
        <f t="shared" ca="1" si="23"/>
        <v>67.947133677554504</v>
      </c>
      <c r="H105" s="12">
        <f t="shared" ca="1" si="19"/>
        <v>931.62128668703269</v>
      </c>
      <c r="I105" s="11">
        <f t="shared" ca="1" si="24"/>
        <v>24224.498281779877</v>
      </c>
      <c r="J105" s="107"/>
      <c r="K105" s="107"/>
      <c r="L105" s="107"/>
      <c r="M105" s="103">
        <f ca="1">IF(N105&lt;=$B$9,IF(N105&lt;$B$10,0,IF(N105=$B$10,SUM($T$6:T105),IF(N105=$B$10+1,IF((Q105-T105)&lt;=$M$5,(Q105-T105),$M$5),IF((Q105-T105)&lt;=$M$5-SUMIF($N$6:N104,"&gt;"&amp;$B$10,$M$6:M104),(Q105-T105),($M$5-SUMIF($N$6:N104,"&gt;"&amp;$B$10,$M$6:M104)))))),"")</f>
        <v>0</v>
      </c>
      <c r="N105" s="30">
        <f t="shared" ca="1" si="30"/>
        <v>100</v>
      </c>
      <c r="O105" s="110">
        <f t="shared" ca="1" si="25"/>
        <v>893.94886891095678</v>
      </c>
      <c r="P105" s="110">
        <f t="shared" ca="1" si="33"/>
        <v>76.405766502921395</v>
      </c>
      <c r="Q105" s="61">
        <f t="shared" ca="1" si="20"/>
        <v>970.35463541387821</v>
      </c>
      <c r="R105" s="31">
        <f t="shared" ca="1" si="26"/>
        <v>27317.411070629249</v>
      </c>
      <c r="S105" s="27">
        <f t="shared" ca="1" si="31"/>
        <v>38.73334872684552</v>
      </c>
      <c r="T105" s="41">
        <f t="shared" ca="1" si="34"/>
        <v>76.405766502921395</v>
      </c>
      <c r="U105" s="46"/>
      <c r="W105" s="51">
        <f t="shared" ca="1" si="32"/>
        <v>27317.411070629249</v>
      </c>
      <c r="X105" s="8">
        <f t="shared" ca="1" si="27"/>
        <v>893.94886891095678</v>
      </c>
      <c r="Y105" s="58">
        <f t="shared" ca="1" si="21"/>
        <v>970.35463541387821</v>
      </c>
      <c r="Z105" s="59">
        <f t="shared" ca="1" si="28"/>
        <v>76.405766502921395</v>
      </c>
      <c r="AA105" s="101">
        <f ca="1">IF(N105&lt;=$B$9,IF(N105&lt;$B$10,0,IF(N105=$B$10,SUM($T$6:T105),IF(N105=$B$10+1,IF((Y105-T105)&lt;=$T$5,(Y105-T105),$T$5),IF((Y105-T105)&lt;=$T$5-SUMIF($N$6:N104,"&gt;"&amp;$B$10,$M$6:M104),(Y105-T105),($T$5-SUMIF($N$6:N104,"&gt;"&amp;$B$10,$M$6:M104)))))),"")</f>
        <v>0</v>
      </c>
      <c r="AB105" s="107"/>
    </row>
    <row r="106" spans="4:28" x14ac:dyDescent="0.25">
      <c r="D106" s="63"/>
      <c r="E106" s="2">
        <f t="shared" ca="1" si="29"/>
        <v>101</v>
      </c>
      <c r="F106" s="11">
        <f t="shared" ca="1" si="22"/>
        <v>866.01327050721216</v>
      </c>
      <c r="G106" s="11">
        <f t="shared" ca="1" si="23"/>
        <v>65.60801617982051</v>
      </c>
      <c r="H106" s="12">
        <f t="shared" ca="1" si="19"/>
        <v>931.62128668703269</v>
      </c>
      <c r="I106" s="11">
        <f t="shared" ca="1" si="24"/>
        <v>23358.485011272664</v>
      </c>
      <c r="J106" s="107"/>
      <c r="K106" s="107"/>
      <c r="L106" s="107"/>
      <c r="M106" s="103">
        <f ca="1">IF(N106&lt;=$B$9,IF(N106&lt;$B$10,0,IF(N106=$B$10,SUM($T$6:T106),IF(N106=$B$10+1,IF((Q106-T106)&lt;=$M$5,(Q106-T106),$M$5),IF((Q106-T106)&lt;=$M$5-SUMIF($N$6:N105,"&gt;"&amp;$B$10,$M$6:M105),(Q106-T106),($M$5-SUMIF($N$6:N105,"&gt;"&amp;$B$10,$M$6:M105)))))),"")</f>
        <v>0</v>
      </c>
      <c r="N106" s="30">
        <f t="shared" ca="1" si="30"/>
        <v>101</v>
      </c>
      <c r="O106" s="110">
        <f t="shared" ca="1" si="25"/>
        <v>896.36998043092399</v>
      </c>
      <c r="P106" s="110">
        <f t="shared" ca="1" si="33"/>
        <v>73.984654982954211</v>
      </c>
      <c r="Q106" s="61">
        <f t="shared" ca="1" si="20"/>
        <v>970.35463541387821</v>
      </c>
      <c r="R106" s="31">
        <f t="shared" ca="1" si="26"/>
        <v>26421.041090198323</v>
      </c>
      <c r="S106" s="27">
        <f t="shared" ca="1" si="31"/>
        <v>38.73334872684552</v>
      </c>
      <c r="T106" s="41">
        <f t="shared" ca="1" si="34"/>
        <v>73.984654982954211</v>
      </c>
      <c r="U106" s="46"/>
      <c r="W106" s="51">
        <f t="shared" ca="1" si="32"/>
        <v>26421.041090198323</v>
      </c>
      <c r="X106" s="8">
        <f t="shared" ca="1" si="27"/>
        <v>896.36998043092399</v>
      </c>
      <c r="Y106" s="58">
        <f t="shared" ca="1" si="21"/>
        <v>970.35463541387821</v>
      </c>
      <c r="Z106" s="59">
        <f t="shared" ca="1" si="28"/>
        <v>73.984654982954211</v>
      </c>
      <c r="AA106" s="101">
        <f ca="1">IF(N106&lt;=$B$9,IF(N106&lt;$B$10,0,IF(N106=$B$10,SUM($T$6:T106),IF(N106=$B$10+1,IF((Y106-T106)&lt;=$T$5,(Y106-T106),$T$5),IF((Y106-T106)&lt;=$T$5-SUMIF($N$6:N105,"&gt;"&amp;$B$10,$M$6:M105),(Y106-T106),($T$5-SUMIF($N$6:N105,"&gt;"&amp;$B$10,$M$6:M105)))))),"")</f>
        <v>0</v>
      </c>
      <c r="AB106" s="107"/>
    </row>
    <row r="107" spans="4:28" x14ac:dyDescent="0.25">
      <c r="D107" s="63"/>
      <c r="E107" s="2">
        <f t="shared" ca="1" si="29"/>
        <v>102</v>
      </c>
      <c r="F107" s="11">
        <f t="shared" ca="1" si="22"/>
        <v>868.35872311483593</v>
      </c>
      <c r="G107" s="11">
        <f t="shared" ca="1" si="23"/>
        <v>63.262563572196797</v>
      </c>
      <c r="H107" s="12">
        <f t="shared" ca="1" si="19"/>
        <v>931.62128668703269</v>
      </c>
      <c r="I107" s="11">
        <f t="shared" ca="1" si="24"/>
        <v>22490.126288157826</v>
      </c>
      <c r="J107" s="107"/>
      <c r="K107" s="107"/>
      <c r="L107" s="107"/>
      <c r="M107" s="103">
        <f ca="1">IF(N107&lt;=$B$9,IF(N107&lt;$B$10,0,IF(N107=$B$10,SUM($T$6:T107),IF(N107=$B$10+1,IF((Q107-T107)&lt;=$M$5,(Q107-T107),$M$5),IF((Q107-T107)&lt;=$M$5-SUMIF($N$6:N106,"&gt;"&amp;$B$10,$M$6:M106),(Q107-T107),($M$5-SUMIF($N$6:N106,"&gt;"&amp;$B$10,$M$6:M106)))))),"")</f>
        <v>0</v>
      </c>
      <c r="N107" s="30">
        <f t="shared" ca="1" si="30"/>
        <v>102</v>
      </c>
      <c r="O107" s="110">
        <f t="shared" ca="1" si="25"/>
        <v>898.79764912792439</v>
      </c>
      <c r="P107" s="110">
        <f t="shared" ca="1" si="33"/>
        <v>71.556986285953798</v>
      </c>
      <c r="Q107" s="61">
        <f t="shared" ca="1" si="20"/>
        <v>970.35463541387821</v>
      </c>
      <c r="R107" s="31">
        <f t="shared" ca="1" si="26"/>
        <v>25522.243441070397</v>
      </c>
      <c r="S107" s="27">
        <f t="shared" ca="1" si="31"/>
        <v>38.73334872684552</v>
      </c>
      <c r="T107" s="41">
        <f t="shared" ca="1" si="34"/>
        <v>71.556986285953798</v>
      </c>
      <c r="U107" s="46"/>
      <c r="W107" s="51">
        <f t="shared" ca="1" si="32"/>
        <v>25522.243441070397</v>
      </c>
      <c r="X107" s="8">
        <f t="shared" ca="1" si="27"/>
        <v>898.79764912792439</v>
      </c>
      <c r="Y107" s="58">
        <f t="shared" ca="1" si="21"/>
        <v>970.35463541387821</v>
      </c>
      <c r="Z107" s="59">
        <f t="shared" ca="1" si="28"/>
        <v>71.556986285953798</v>
      </c>
      <c r="AA107" s="101">
        <f ca="1">IF(N107&lt;=$B$9,IF(N107&lt;$B$10,0,IF(N107=$B$10,SUM($T$6:T107),IF(N107=$B$10+1,IF((Y107-T107)&lt;=$T$5,(Y107-T107),$T$5),IF((Y107-T107)&lt;=$T$5-SUMIF($N$6:N106,"&gt;"&amp;$B$10,$M$6:M106),(Y107-T107),($T$5-SUMIF($N$6:N106,"&gt;"&amp;$B$10,$M$6:M106)))))),"")</f>
        <v>0</v>
      </c>
      <c r="AB107" s="107"/>
    </row>
    <row r="108" spans="4:28" x14ac:dyDescent="0.25">
      <c r="D108" s="63"/>
      <c r="E108" s="2">
        <f t="shared" ca="1" si="29"/>
        <v>103</v>
      </c>
      <c r="F108" s="11">
        <f t="shared" ca="1" si="22"/>
        <v>870.71052798993856</v>
      </c>
      <c r="G108" s="11">
        <f t="shared" ca="1" si="23"/>
        <v>60.910758697094117</v>
      </c>
      <c r="H108" s="12">
        <f t="shared" ca="1" si="19"/>
        <v>931.62128668703269</v>
      </c>
      <c r="I108" s="11">
        <f t="shared" ca="1" si="24"/>
        <v>21619.415760167889</v>
      </c>
      <c r="J108" s="107"/>
      <c r="K108" s="107"/>
      <c r="L108" s="107"/>
      <c r="M108" s="103">
        <f ca="1">IF(N108&lt;=$B$9,IF(N108&lt;$B$10,0,IF(N108=$B$10,SUM($T$6:T108),IF(N108=$B$10+1,IF((Q108-T108)&lt;=$M$5,(Q108-T108),$M$5),IF((Q108-T108)&lt;=$M$5-SUMIF($N$6:N107,"&gt;"&amp;$B$10,$M$6:M107),(Q108-T108),($M$5-SUMIF($N$6:N107,"&gt;"&amp;$B$10,$M$6:M107)))))),"")</f>
        <v>0</v>
      </c>
      <c r="N108" s="30">
        <f t="shared" ca="1" si="30"/>
        <v>103</v>
      </c>
      <c r="O108" s="110">
        <f t="shared" ca="1" si="25"/>
        <v>901.23189276097924</v>
      </c>
      <c r="P108" s="110">
        <f t="shared" ca="1" si="33"/>
        <v>69.122742652898992</v>
      </c>
      <c r="Q108" s="61">
        <f t="shared" ca="1" si="20"/>
        <v>970.35463541387821</v>
      </c>
      <c r="R108" s="31">
        <f t="shared" ca="1" si="26"/>
        <v>24621.01154830942</v>
      </c>
      <c r="S108" s="27">
        <f t="shared" ca="1" si="31"/>
        <v>38.73334872684552</v>
      </c>
      <c r="T108" s="41">
        <f t="shared" ca="1" si="34"/>
        <v>69.122742652898992</v>
      </c>
      <c r="U108" s="46"/>
      <c r="W108" s="51">
        <f t="shared" ca="1" si="32"/>
        <v>24621.01154830942</v>
      </c>
      <c r="X108" s="8">
        <f t="shared" ca="1" si="27"/>
        <v>901.23189276097924</v>
      </c>
      <c r="Y108" s="58">
        <f t="shared" ca="1" si="21"/>
        <v>970.35463541387821</v>
      </c>
      <c r="Z108" s="59">
        <f t="shared" ca="1" si="28"/>
        <v>69.122742652898992</v>
      </c>
      <c r="AA108" s="101">
        <f ca="1">IF(N108&lt;=$B$9,IF(N108&lt;$B$10,0,IF(N108=$B$10,SUM($T$6:T108),IF(N108=$B$10+1,IF((Y108-T108)&lt;=$T$5,(Y108-T108),$T$5),IF((Y108-T108)&lt;=$T$5-SUMIF($N$6:N107,"&gt;"&amp;$B$10,$M$6:M107),(Y108-T108),($T$5-SUMIF($N$6:N107,"&gt;"&amp;$B$10,$M$6:M107)))))),"")</f>
        <v>0</v>
      </c>
      <c r="AB108" s="107"/>
    </row>
    <row r="109" spans="4:28" x14ac:dyDescent="0.25">
      <c r="D109" s="63"/>
      <c r="E109" s="2">
        <f t="shared" ca="1" si="29"/>
        <v>104</v>
      </c>
      <c r="F109" s="11">
        <f t="shared" ca="1" si="22"/>
        <v>873.06870233657799</v>
      </c>
      <c r="G109" s="11">
        <f t="shared" ca="1" si="23"/>
        <v>58.552584350454701</v>
      </c>
      <c r="H109" s="12">
        <f t="shared" ca="1" si="19"/>
        <v>931.62128668703269</v>
      </c>
      <c r="I109" s="11">
        <f t="shared" ca="1" si="24"/>
        <v>20746.34705783131</v>
      </c>
      <c r="J109" s="107"/>
      <c r="K109" s="107"/>
      <c r="L109" s="107"/>
      <c r="M109" s="103">
        <f ca="1">IF(N109&lt;=$B$9,IF(N109&lt;$B$10,0,IF(N109=$B$10,SUM($T$6:T109),IF(N109=$B$10+1,IF((Q109-T109)&lt;=$M$5,(Q109-T109),$M$5),IF((Q109-T109)&lt;=$M$5-SUMIF($N$6:N108,"&gt;"&amp;$B$10,$M$6:M108),(Q109-T109),($M$5-SUMIF($N$6:N108,"&gt;"&amp;$B$10,$M$6:M108)))))),"")</f>
        <v>0</v>
      </c>
      <c r="N109" s="30">
        <f t="shared" ca="1" si="30"/>
        <v>104</v>
      </c>
      <c r="O109" s="110">
        <f t="shared" ca="1" si="25"/>
        <v>903.67272913720683</v>
      </c>
      <c r="P109" s="110">
        <f t="shared" ca="1" si="33"/>
        <v>66.681906276671342</v>
      </c>
      <c r="Q109" s="61">
        <f t="shared" ca="1" si="20"/>
        <v>970.35463541387821</v>
      </c>
      <c r="R109" s="31">
        <f t="shared" ca="1" si="26"/>
        <v>23717.338819172212</v>
      </c>
      <c r="S109" s="27">
        <f t="shared" ca="1" si="31"/>
        <v>38.73334872684552</v>
      </c>
      <c r="T109" s="41">
        <f t="shared" ca="1" si="34"/>
        <v>66.681906276671342</v>
      </c>
      <c r="U109" s="46"/>
      <c r="W109" s="51">
        <f t="shared" ca="1" si="32"/>
        <v>23717.338819172212</v>
      </c>
      <c r="X109" s="8">
        <f t="shared" ca="1" si="27"/>
        <v>903.67272913720683</v>
      </c>
      <c r="Y109" s="58">
        <f t="shared" ca="1" si="21"/>
        <v>970.35463541387821</v>
      </c>
      <c r="Z109" s="59">
        <f t="shared" ca="1" si="28"/>
        <v>66.681906276671342</v>
      </c>
      <c r="AA109" s="101">
        <f ca="1">IF(N109&lt;=$B$9,IF(N109&lt;$B$10,0,IF(N109=$B$10,SUM($T$6:T109),IF(N109=$B$10+1,IF((Y109-T109)&lt;=$T$5,(Y109-T109),$T$5),IF((Y109-T109)&lt;=$T$5-SUMIF($N$6:N108,"&gt;"&amp;$B$10,$M$6:M108),(Y109-T109),($T$5-SUMIF($N$6:N108,"&gt;"&amp;$B$10,$M$6:M108)))))),"")</f>
        <v>0</v>
      </c>
      <c r="AB109" s="107"/>
    </row>
    <row r="110" spans="4:28" x14ac:dyDescent="0.25">
      <c r="D110" s="63"/>
      <c r="E110" s="2">
        <f t="shared" ca="1" si="29"/>
        <v>105</v>
      </c>
      <c r="F110" s="11">
        <f t="shared" ca="1" si="22"/>
        <v>875.43326340540625</v>
      </c>
      <c r="G110" s="11">
        <f t="shared" ca="1" si="23"/>
        <v>56.188023281626464</v>
      </c>
      <c r="H110" s="12">
        <f t="shared" ca="1" si="19"/>
        <v>931.62128668703269</v>
      </c>
      <c r="I110" s="11">
        <f t="shared" ca="1" si="24"/>
        <v>19870.913794425906</v>
      </c>
      <c r="J110" s="107"/>
      <c r="K110" s="107"/>
      <c r="L110" s="107"/>
      <c r="M110" s="103">
        <f ca="1">IF(N110&lt;=$B$9,IF(N110&lt;$B$10,0,IF(N110=$B$10,SUM($T$6:T110),IF(N110=$B$10+1,IF((Q110-T110)&lt;=$M$5,(Q110-T110),$M$5),IF((Q110-T110)&lt;=$M$5-SUMIF($N$6:N109,"&gt;"&amp;$B$10,$M$6:M109),(Q110-T110),($M$5-SUMIF($N$6:N109,"&gt;"&amp;$B$10,$M$6:M109)))))),"")</f>
        <v>0</v>
      </c>
      <c r="N110" s="30">
        <f t="shared" ca="1" si="30"/>
        <v>105</v>
      </c>
      <c r="O110" s="110">
        <f t="shared" ca="1" si="25"/>
        <v>906.12017611195347</v>
      </c>
      <c r="P110" s="110">
        <f t="shared" ca="1" si="33"/>
        <v>64.234459301924744</v>
      </c>
      <c r="Q110" s="61">
        <f t="shared" ca="1" si="20"/>
        <v>970.35463541387821</v>
      </c>
      <c r="R110" s="31">
        <f t="shared" ca="1" si="26"/>
        <v>22811.21864306026</v>
      </c>
      <c r="S110" s="27">
        <f t="shared" ca="1" si="31"/>
        <v>38.73334872684552</v>
      </c>
      <c r="T110" s="41">
        <f t="shared" ca="1" si="34"/>
        <v>64.234459301924744</v>
      </c>
      <c r="U110" s="46"/>
      <c r="W110" s="51">
        <f t="shared" ca="1" si="32"/>
        <v>22811.21864306026</v>
      </c>
      <c r="X110" s="8">
        <f t="shared" ca="1" si="27"/>
        <v>906.12017611195347</v>
      </c>
      <c r="Y110" s="58">
        <f t="shared" ca="1" si="21"/>
        <v>970.35463541387821</v>
      </c>
      <c r="Z110" s="59">
        <f t="shared" ca="1" si="28"/>
        <v>64.234459301924744</v>
      </c>
      <c r="AA110" s="101">
        <f ca="1">IF(N110&lt;=$B$9,IF(N110&lt;$B$10,0,IF(N110=$B$10,SUM($T$6:T110),IF(N110=$B$10+1,IF((Y110-T110)&lt;=$T$5,(Y110-T110),$T$5),IF((Y110-T110)&lt;=$T$5-SUMIF($N$6:N109,"&gt;"&amp;$B$10,$M$6:M109),(Y110-T110),($T$5-SUMIF($N$6:N109,"&gt;"&amp;$B$10,$M$6:M109)))))),"")</f>
        <v>0</v>
      </c>
      <c r="AB110" s="107"/>
    </row>
    <row r="111" spans="4:28" x14ac:dyDescent="0.25">
      <c r="D111" s="63"/>
      <c r="E111" s="2">
        <f t="shared" ca="1" si="29"/>
        <v>106</v>
      </c>
      <c r="F111" s="11">
        <f t="shared" ca="1" si="22"/>
        <v>877.8042284937959</v>
      </c>
      <c r="G111" s="11">
        <f t="shared" ca="1" si="23"/>
        <v>53.817058193236832</v>
      </c>
      <c r="H111" s="12">
        <f t="shared" ca="1" si="19"/>
        <v>931.62128668703269</v>
      </c>
      <c r="I111" s="11">
        <f t="shared" ca="1" si="24"/>
        <v>18993.109565932111</v>
      </c>
      <c r="J111" s="107"/>
      <c r="K111" s="107"/>
      <c r="L111" s="107"/>
      <c r="M111" s="103">
        <f ca="1">IF(N111&lt;=$B$9,IF(N111&lt;$B$10,0,IF(N111=$B$10,SUM($T$6:T111),IF(N111=$B$10+1,IF((Q111-T111)&lt;=$M$5,(Q111-T111),$M$5),IF((Q111-T111)&lt;=$M$5-SUMIF($N$6:N110,"&gt;"&amp;$B$10,$M$6:M110),(Q111-T111),($M$5-SUMIF($N$6:N110,"&gt;"&amp;$B$10,$M$6:M110)))))),"")</f>
        <v>0</v>
      </c>
      <c r="N111" s="30">
        <f t="shared" ca="1" si="30"/>
        <v>106</v>
      </c>
      <c r="O111" s="110">
        <f t="shared" ca="1" si="25"/>
        <v>908.57425158892329</v>
      </c>
      <c r="P111" s="110">
        <f t="shared" ca="1" si="33"/>
        <v>61.780383824954875</v>
      </c>
      <c r="Q111" s="61">
        <f t="shared" ca="1" si="20"/>
        <v>970.35463541387821</v>
      </c>
      <c r="R111" s="31">
        <f t="shared" ca="1" si="26"/>
        <v>21902.644391471338</v>
      </c>
      <c r="S111" s="27">
        <f t="shared" ca="1" si="31"/>
        <v>38.73334872684552</v>
      </c>
      <c r="T111" s="41">
        <f t="shared" ca="1" si="34"/>
        <v>61.780383824954875</v>
      </c>
      <c r="U111" s="46"/>
      <c r="W111" s="51">
        <f t="shared" ca="1" si="32"/>
        <v>21902.644391471338</v>
      </c>
      <c r="X111" s="8">
        <f t="shared" ca="1" si="27"/>
        <v>908.57425158892329</v>
      </c>
      <c r="Y111" s="58">
        <f t="shared" ca="1" si="21"/>
        <v>970.35463541387821</v>
      </c>
      <c r="Z111" s="59">
        <f t="shared" ca="1" si="28"/>
        <v>61.780383824954875</v>
      </c>
      <c r="AA111" s="101">
        <f ca="1">IF(N111&lt;=$B$9,IF(N111&lt;$B$10,0,IF(N111=$B$10,SUM($T$6:T111),IF(N111=$B$10+1,IF((Y111-T111)&lt;=$T$5,(Y111-T111),$T$5),IF((Y111-T111)&lt;=$T$5-SUMIF($N$6:N110,"&gt;"&amp;$B$10,$M$6:M110),(Y111-T111),($T$5-SUMIF($N$6:N110,"&gt;"&amp;$B$10,$M$6:M110)))))),"")</f>
        <v>0</v>
      </c>
      <c r="AB111" s="107"/>
    </row>
    <row r="112" spans="4:28" x14ac:dyDescent="0.25">
      <c r="D112" s="63"/>
      <c r="E112" s="2">
        <f t="shared" ca="1" si="29"/>
        <v>107</v>
      </c>
      <c r="F112" s="11">
        <f t="shared" ca="1" si="22"/>
        <v>880.18161494596654</v>
      </c>
      <c r="G112" s="11">
        <f t="shared" ca="1" si="23"/>
        <v>51.439671741066135</v>
      </c>
      <c r="H112" s="12">
        <f t="shared" ca="1" si="19"/>
        <v>931.62128668703269</v>
      </c>
      <c r="I112" s="11">
        <f t="shared" ca="1" si="24"/>
        <v>18112.927950986144</v>
      </c>
      <c r="J112" s="107"/>
      <c r="K112" s="107"/>
      <c r="L112" s="107"/>
      <c r="M112" s="103">
        <f ca="1">IF(N112&lt;=$B$9,IF(N112&lt;$B$10,0,IF(N112=$B$10,SUM($T$6:T112),IF(N112=$B$10+1,IF((Q112-T112)&lt;=$M$5,(Q112-T112),$M$5),IF((Q112-T112)&lt;=$M$5-SUMIF($N$6:N111,"&gt;"&amp;$B$10,$M$6:M111),(Q112-T112),($M$5-SUMIF($N$6:N111,"&gt;"&amp;$B$10,$M$6:M111)))))),"")</f>
        <v>0</v>
      </c>
      <c r="N112" s="30">
        <f t="shared" ca="1" si="30"/>
        <v>107</v>
      </c>
      <c r="O112" s="110">
        <f t="shared" ca="1" si="25"/>
        <v>911.03497352031002</v>
      </c>
      <c r="P112" s="110">
        <f t="shared" ca="1" si="33"/>
        <v>59.31966189356821</v>
      </c>
      <c r="Q112" s="61">
        <f t="shared" ca="1" si="20"/>
        <v>970.35463541387821</v>
      </c>
      <c r="R112" s="31">
        <f t="shared" ca="1" si="26"/>
        <v>20991.609417951029</v>
      </c>
      <c r="S112" s="27">
        <f t="shared" ca="1" si="31"/>
        <v>38.73334872684552</v>
      </c>
      <c r="T112" s="41">
        <f t="shared" ca="1" si="34"/>
        <v>59.31966189356821</v>
      </c>
      <c r="U112" s="46"/>
      <c r="W112" s="51">
        <f t="shared" ca="1" si="32"/>
        <v>20991.609417951029</v>
      </c>
      <c r="X112" s="8">
        <f t="shared" ca="1" si="27"/>
        <v>911.03497352031002</v>
      </c>
      <c r="Y112" s="58">
        <f t="shared" ca="1" si="21"/>
        <v>970.35463541387821</v>
      </c>
      <c r="Z112" s="59">
        <f t="shared" ca="1" si="28"/>
        <v>59.31966189356821</v>
      </c>
      <c r="AA112" s="101">
        <f ca="1">IF(N112&lt;=$B$9,IF(N112&lt;$B$10,0,IF(N112=$B$10,SUM($T$6:T112),IF(N112=$B$10+1,IF((Y112-T112)&lt;=$T$5,(Y112-T112),$T$5),IF((Y112-T112)&lt;=$T$5-SUMIF($N$6:N111,"&gt;"&amp;$B$10,$M$6:M111),(Y112-T112),($T$5-SUMIF($N$6:N111,"&gt;"&amp;$B$10,$M$6:M111)))))),"")</f>
        <v>0</v>
      </c>
      <c r="AB112" s="107"/>
    </row>
    <row r="113" spans="4:28" x14ac:dyDescent="0.25">
      <c r="D113" s="63"/>
      <c r="E113" s="2">
        <f t="shared" ca="1" si="29"/>
        <v>108</v>
      </c>
      <c r="F113" s="11">
        <f t="shared" ca="1" si="22"/>
        <v>882.56544015311192</v>
      </c>
      <c r="G113" s="11">
        <f t="shared" ca="1" si="23"/>
        <v>49.055846533920807</v>
      </c>
      <c r="H113" s="12">
        <f t="shared" ca="1" si="19"/>
        <v>931.62128668703269</v>
      </c>
      <c r="I113" s="11">
        <f t="shared" ca="1" si="24"/>
        <v>17230.362510833031</v>
      </c>
      <c r="J113" s="107"/>
      <c r="K113" s="107"/>
      <c r="L113" s="107"/>
      <c r="M113" s="103">
        <f ca="1">IF(N113&lt;=$B$9,IF(N113&lt;$B$10,0,IF(N113=$B$10,SUM($T$6:T113),IF(N113=$B$10+1,IF((Q113-T113)&lt;=$M$5,(Q113-T113),$M$5),IF((Q113-T113)&lt;=$M$5-SUMIF($N$6:N112,"&gt;"&amp;$B$10,$M$6:M112),(Q113-T113),($M$5-SUMIF($N$6:N112,"&gt;"&amp;$B$10,$M$6:M112)))))),"")</f>
        <v>0</v>
      </c>
      <c r="N113" s="30">
        <f t="shared" ca="1" si="30"/>
        <v>108</v>
      </c>
      <c r="O113" s="110">
        <f t="shared" ca="1" si="25"/>
        <v>913.5023599069275</v>
      </c>
      <c r="P113" s="110">
        <f t="shared" ca="1" si="33"/>
        <v>56.852275506950704</v>
      </c>
      <c r="Q113" s="61">
        <f t="shared" ca="1" si="20"/>
        <v>970.35463541387821</v>
      </c>
      <c r="R113" s="31">
        <f t="shared" ca="1" si="26"/>
        <v>20078.107058044101</v>
      </c>
      <c r="S113" s="27">
        <f t="shared" ca="1" si="31"/>
        <v>38.73334872684552</v>
      </c>
      <c r="T113" s="41">
        <f t="shared" ca="1" si="34"/>
        <v>56.852275506950704</v>
      </c>
      <c r="U113" s="46"/>
      <c r="W113" s="51">
        <f t="shared" ca="1" si="32"/>
        <v>20078.107058044101</v>
      </c>
      <c r="X113" s="8">
        <f t="shared" ca="1" si="27"/>
        <v>913.5023599069275</v>
      </c>
      <c r="Y113" s="58">
        <f t="shared" ca="1" si="21"/>
        <v>970.35463541387821</v>
      </c>
      <c r="Z113" s="59">
        <f t="shared" ca="1" si="28"/>
        <v>56.852275506950704</v>
      </c>
      <c r="AA113" s="101">
        <f ca="1">IF(N113&lt;=$B$9,IF(N113&lt;$B$10,0,IF(N113=$B$10,SUM($T$6:T113),IF(N113=$B$10+1,IF((Y113-T113)&lt;=$T$5,(Y113-T113),$T$5),IF((Y113-T113)&lt;=$T$5-SUMIF($N$6:N112,"&gt;"&amp;$B$10,$M$6:M112),(Y113-T113),($T$5-SUMIF($N$6:N112,"&gt;"&amp;$B$10,$M$6:M112)))))),"")</f>
        <v>0</v>
      </c>
      <c r="AB113" s="107"/>
    </row>
    <row r="114" spans="4:28" x14ac:dyDescent="0.25">
      <c r="D114" s="63"/>
      <c r="E114" s="2">
        <f t="shared" ca="1" si="29"/>
        <v>109</v>
      </c>
      <c r="F114" s="11">
        <f t="shared" ca="1" si="22"/>
        <v>884.95572155352659</v>
      </c>
      <c r="G114" s="11">
        <f t="shared" ca="1" si="23"/>
        <v>46.665565133506128</v>
      </c>
      <c r="H114" s="12">
        <f t="shared" ca="1" si="19"/>
        <v>931.62128668703269</v>
      </c>
      <c r="I114" s="11">
        <f t="shared" ca="1" si="24"/>
        <v>16345.406789279505</v>
      </c>
      <c r="J114" s="107"/>
      <c r="K114" s="107"/>
      <c r="L114" s="107"/>
      <c r="M114" s="103">
        <f ca="1">IF(N114&lt;=$B$9,IF(N114&lt;$B$10,0,IF(N114=$B$10,SUM($T$6:T114),IF(N114=$B$10+1,IF((Q114-T114)&lt;=$M$5,(Q114-T114),$M$5),IF((Q114-T114)&lt;=$M$5-SUMIF($N$6:N113,"&gt;"&amp;$B$10,$M$6:M113),(Q114-T114),($M$5-SUMIF($N$6:N113,"&gt;"&amp;$B$10,$M$6:M113)))))),"")</f>
        <v>0</v>
      </c>
      <c r="N114" s="30">
        <f t="shared" ca="1" si="30"/>
        <v>109</v>
      </c>
      <c r="O114" s="110">
        <f t="shared" ca="1" si="25"/>
        <v>915.97642879834211</v>
      </c>
      <c r="P114" s="110">
        <f t="shared" ca="1" si="33"/>
        <v>54.378206615536108</v>
      </c>
      <c r="Q114" s="61">
        <f t="shared" ca="1" si="20"/>
        <v>970.35463541387821</v>
      </c>
      <c r="R114" s="31">
        <f t="shared" ca="1" si="26"/>
        <v>19162.130629245759</v>
      </c>
      <c r="S114" s="27">
        <f t="shared" ca="1" si="31"/>
        <v>38.73334872684552</v>
      </c>
      <c r="T114" s="41">
        <f t="shared" ca="1" si="34"/>
        <v>54.378206615536108</v>
      </c>
      <c r="U114" s="46"/>
      <c r="W114" s="51">
        <f t="shared" ca="1" si="32"/>
        <v>19162.130629245759</v>
      </c>
      <c r="X114" s="8">
        <f t="shared" ca="1" si="27"/>
        <v>915.97642879834211</v>
      </c>
      <c r="Y114" s="58">
        <f t="shared" ca="1" si="21"/>
        <v>970.35463541387821</v>
      </c>
      <c r="Z114" s="59">
        <f t="shared" ca="1" si="28"/>
        <v>54.378206615536108</v>
      </c>
      <c r="AA114" s="101">
        <f ca="1">IF(N114&lt;=$B$9,IF(N114&lt;$B$10,0,IF(N114=$B$10,SUM($T$6:T114),IF(N114=$B$10+1,IF((Y114-T114)&lt;=$T$5,(Y114-T114),$T$5),IF((Y114-T114)&lt;=$T$5-SUMIF($N$6:N113,"&gt;"&amp;$B$10,$M$6:M113),(Y114-T114),($T$5-SUMIF($N$6:N113,"&gt;"&amp;$B$10,$M$6:M113)))))),"")</f>
        <v>0</v>
      </c>
      <c r="AB114" s="107"/>
    </row>
    <row r="115" spans="4:28" x14ac:dyDescent="0.25">
      <c r="D115" s="63"/>
      <c r="E115" s="2">
        <f t="shared" ca="1" si="29"/>
        <v>110</v>
      </c>
      <c r="F115" s="11">
        <f t="shared" ca="1" si="22"/>
        <v>887.35247663273401</v>
      </c>
      <c r="G115" s="11">
        <f t="shared" ca="1" si="23"/>
        <v>44.268810054298662</v>
      </c>
      <c r="H115" s="12">
        <f t="shared" ca="1" si="19"/>
        <v>931.62128668703269</v>
      </c>
      <c r="I115" s="11">
        <f t="shared" ca="1" si="24"/>
        <v>15458.054312646771</v>
      </c>
      <c r="J115" s="107"/>
      <c r="K115" s="107"/>
      <c r="L115" s="107"/>
      <c r="M115" s="103">
        <f ca="1">IF(N115&lt;=$B$9,IF(N115&lt;$B$10,0,IF(N115=$B$10,SUM($T$6:T115),IF(N115=$B$10+1,IF((Q115-T115)&lt;=$M$5,(Q115-T115),$M$5),IF((Q115-T115)&lt;=$M$5-SUMIF($N$6:N114,"&gt;"&amp;$B$10,$M$6:M114),(Q115-T115),($M$5-SUMIF($N$6:N114,"&gt;"&amp;$B$10,$M$6:M114)))))),"")</f>
        <v>0</v>
      </c>
      <c r="N115" s="30">
        <f t="shared" ca="1" si="30"/>
        <v>110</v>
      </c>
      <c r="O115" s="110">
        <f t="shared" ca="1" si="25"/>
        <v>918.45719829300424</v>
      </c>
      <c r="P115" s="110">
        <f t="shared" ca="1" si="33"/>
        <v>51.897437120873931</v>
      </c>
      <c r="Q115" s="61">
        <f t="shared" ca="1" si="20"/>
        <v>970.35463541387821</v>
      </c>
      <c r="R115" s="31">
        <f t="shared" ca="1" si="26"/>
        <v>18243.673430952756</v>
      </c>
      <c r="S115" s="27">
        <f t="shared" ca="1" si="31"/>
        <v>38.73334872684552</v>
      </c>
      <c r="T115" s="41">
        <f t="shared" ca="1" si="34"/>
        <v>51.897437120873931</v>
      </c>
      <c r="U115" s="46"/>
      <c r="W115" s="51">
        <f t="shared" ca="1" si="32"/>
        <v>18243.673430952756</v>
      </c>
      <c r="X115" s="8">
        <f t="shared" ca="1" si="27"/>
        <v>918.45719829300424</v>
      </c>
      <c r="Y115" s="58">
        <f t="shared" ca="1" si="21"/>
        <v>970.35463541387821</v>
      </c>
      <c r="Z115" s="59">
        <f t="shared" ca="1" si="28"/>
        <v>51.897437120873931</v>
      </c>
      <c r="AA115" s="101">
        <f ca="1">IF(N115&lt;=$B$9,IF(N115&lt;$B$10,0,IF(N115=$B$10,SUM($T$6:T115),IF(N115=$B$10+1,IF((Y115-T115)&lt;=$T$5,(Y115-T115),$T$5),IF((Y115-T115)&lt;=$T$5-SUMIF($N$6:N114,"&gt;"&amp;$B$10,$M$6:M114),(Y115-T115),($T$5-SUMIF($N$6:N114,"&gt;"&amp;$B$10,$M$6:M114)))))),"")</f>
        <v>0</v>
      </c>
      <c r="AB115" s="107"/>
    </row>
    <row r="116" spans="4:28" x14ac:dyDescent="0.25">
      <c r="D116" s="63"/>
      <c r="E116" s="2">
        <f t="shared" ca="1" si="29"/>
        <v>111</v>
      </c>
      <c r="F116" s="11">
        <f t="shared" ca="1" si="22"/>
        <v>889.75572292361437</v>
      </c>
      <c r="G116" s="11">
        <f t="shared" ca="1" si="23"/>
        <v>41.865563763418336</v>
      </c>
      <c r="H116" s="12">
        <f t="shared" ca="1" si="19"/>
        <v>931.62128668703269</v>
      </c>
      <c r="I116" s="11">
        <f t="shared" ca="1" si="24"/>
        <v>14568.298589723157</v>
      </c>
      <c r="J116" s="107"/>
      <c r="K116" s="107"/>
      <c r="L116" s="107"/>
      <c r="M116" s="103">
        <f ca="1">IF(N116&lt;=$B$9,IF(N116&lt;$B$10,0,IF(N116=$B$10,SUM($T$6:T116),IF(N116=$B$10+1,IF((Q116-T116)&lt;=$M$5,(Q116-T116),$M$5),IF((Q116-T116)&lt;=$M$5-SUMIF($N$6:N115,"&gt;"&amp;$B$10,$M$6:M115),(Q116-T116),($M$5-SUMIF($N$6:N115,"&gt;"&amp;$B$10,$M$6:M115)))))),"")</f>
        <v>0</v>
      </c>
      <c r="N116" s="30">
        <f t="shared" ca="1" si="30"/>
        <v>111</v>
      </c>
      <c r="O116" s="110">
        <f t="shared" ca="1" si="25"/>
        <v>920.94468653838112</v>
      </c>
      <c r="P116" s="110">
        <f t="shared" ca="1" si="33"/>
        <v>49.409948875497051</v>
      </c>
      <c r="Q116" s="61">
        <f t="shared" ca="1" si="20"/>
        <v>970.35463541387821</v>
      </c>
      <c r="R116" s="31">
        <f t="shared" ca="1" si="26"/>
        <v>17322.728744414377</v>
      </c>
      <c r="S116" s="27">
        <f t="shared" ca="1" si="31"/>
        <v>38.73334872684552</v>
      </c>
      <c r="T116" s="41">
        <f t="shared" ca="1" si="34"/>
        <v>49.409948875497051</v>
      </c>
      <c r="U116" s="46"/>
      <c r="W116" s="51">
        <f t="shared" ca="1" si="32"/>
        <v>17322.728744414377</v>
      </c>
      <c r="X116" s="8">
        <f t="shared" ca="1" si="27"/>
        <v>920.94468653838112</v>
      </c>
      <c r="Y116" s="58">
        <f t="shared" ca="1" si="21"/>
        <v>970.35463541387821</v>
      </c>
      <c r="Z116" s="59">
        <f t="shared" ca="1" si="28"/>
        <v>49.409948875497051</v>
      </c>
      <c r="AA116" s="101">
        <f ca="1">IF(N116&lt;=$B$9,IF(N116&lt;$B$10,0,IF(N116=$B$10,SUM($T$6:T116),IF(N116=$B$10+1,IF((Y116-T116)&lt;=$T$5,(Y116-T116),$T$5),IF((Y116-T116)&lt;=$T$5-SUMIF($N$6:N115,"&gt;"&amp;$B$10,$M$6:M115),(Y116-T116),($T$5-SUMIF($N$6:N115,"&gt;"&amp;$B$10,$M$6:M115)))))),"")</f>
        <v>0</v>
      </c>
      <c r="AB116" s="107"/>
    </row>
    <row r="117" spans="4:28" x14ac:dyDescent="0.25">
      <c r="D117" s="63"/>
      <c r="E117" s="2">
        <f t="shared" ca="1" si="29"/>
        <v>112</v>
      </c>
      <c r="F117" s="11">
        <f t="shared" ca="1" si="22"/>
        <v>892.16547800653245</v>
      </c>
      <c r="G117" s="11">
        <f t="shared" ca="1" si="23"/>
        <v>39.455808680500219</v>
      </c>
      <c r="H117" s="12">
        <f t="shared" ca="1" si="19"/>
        <v>931.62128668703269</v>
      </c>
      <c r="I117" s="11">
        <f t="shared" ca="1" si="24"/>
        <v>13676.133111716625</v>
      </c>
      <c r="J117" s="107"/>
      <c r="K117" s="107"/>
      <c r="L117" s="107"/>
      <c r="M117" s="103">
        <f ca="1">IF(N117&lt;=$B$9,IF(N117&lt;$B$10,0,IF(N117=$B$10,SUM($T$6:T117),IF(N117=$B$10+1,IF((Q117-T117)&lt;=$M$5,(Q117-T117),$M$5),IF((Q117-T117)&lt;=$M$5-SUMIF($N$6:N116,"&gt;"&amp;$B$10,$M$6:M116),(Q117-T117),($M$5-SUMIF($N$6:N116,"&gt;"&amp;$B$10,$M$6:M116)))))),"")</f>
        <v>0</v>
      </c>
      <c r="N117" s="30">
        <f t="shared" ca="1" si="30"/>
        <v>112</v>
      </c>
      <c r="O117" s="110">
        <f t="shared" ca="1" si="25"/>
        <v>923.43891173108932</v>
      </c>
      <c r="P117" s="110">
        <f t="shared" ca="1" si="33"/>
        <v>46.915723682788936</v>
      </c>
      <c r="Q117" s="61">
        <f t="shared" ca="1" si="20"/>
        <v>970.35463541387821</v>
      </c>
      <c r="R117" s="31">
        <f t="shared" ca="1" si="26"/>
        <v>16399.289832683287</v>
      </c>
      <c r="S117" s="27">
        <f t="shared" ca="1" si="31"/>
        <v>38.73334872684552</v>
      </c>
      <c r="T117" s="41">
        <f t="shared" ca="1" si="34"/>
        <v>46.915723682788936</v>
      </c>
      <c r="U117" s="46"/>
      <c r="W117" s="51">
        <f t="shared" ca="1" si="32"/>
        <v>16399.289832683287</v>
      </c>
      <c r="X117" s="8">
        <f t="shared" ca="1" si="27"/>
        <v>923.43891173108932</v>
      </c>
      <c r="Y117" s="58">
        <f t="shared" ca="1" si="21"/>
        <v>970.35463541387821</v>
      </c>
      <c r="Z117" s="59">
        <f t="shared" ca="1" si="28"/>
        <v>46.915723682788936</v>
      </c>
      <c r="AA117" s="101">
        <f ca="1">IF(N117&lt;=$B$9,IF(N117&lt;$B$10,0,IF(N117=$B$10,SUM($T$6:T117),IF(N117=$B$10+1,IF((Y117-T117)&lt;=$T$5,(Y117-T117),$T$5),IF((Y117-T117)&lt;=$T$5-SUMIF($N$6:N116,"&gt;"&amp;$B$10,$M$6:M116),(Y117-T117),($T$5-SUMIF($N$6:N116,"&gt;"&amp;$B$10,$M$6:M116)))))),"")</f>
        <v>0</v>
      </c>
      <c r="AB117" s="107"/>
    </row>
    <row r="118" spans="4:28" x14ac:dyDescent="0.25">
      <c r="D118" s="63"/>
      <c r="E118" s="2">
        <f t="shared" ca="1" si="29"/>
        <v>113</v>
      </c>
      <c r="F118" s="11">
        <f t="shared" ca="1" si="22"/>
        <v>894.58175950946679</v>
      </c>
      <c r="G118" s="11">
        <f t="shared" ca="1" si="23"/>
        <v>37.039527177565859</v>
      </c>
      <c r="H118" s="12">
        <f t="shared" ca="1" si="19"/>
        <v>931.62128668703269</v>
      </c>
      <c r="I118" s="11">
        <f t="shared" ca="1" si="24"/>
        <v>12781.551352207158</v>
      </c>
      <c r="J118" s="107"/>
      <c r="K118" s="107"/>
      <c r="L118" s="107"/>
      <c r="M118" s="103">
        <f ca="1">IF(N118&lt;=$B$9,IF(N118&lt;$B$10,0,IF(N118=$B$10,SUM($T$6:T118),IF(N118=$B$10+1,IF((Q118-T118)&lt;=$M$5,(Q118-T118),$M$5),IF((Q118-T118)&lt;=$M$5-SUMIF($N$6:N117,"&gt;"&amp;$B$10,$M$6:M117),(Q118-T118),($M$5-SUMIF($N$6:N117,"&gt;"&amp;$B$10,$M$6:M117)))))),"")</f>
        <v>0</v>
      </c>
      <c r="N118" s="30">
        <f t="shared" ca="1" si="30"/>
        <v>113</v>
      </c>
      <c r="O118" s="110">
        <f t="shared" ca="1" si="25"/>
        <v>925.93989211702763</v>
      </c>
      <c r="P118" s="110">
        <f t="shared" ca="1" si="33"/>
        <v>44.414743296850574</v>
      </c>
      <c r="Q118" s="61">
        <f t="shared" ca="1" si="20"/>
        <v>970.35463541387821</v>
      </c>
      <c r="R118" s="31">
        <f t="shared" ca="1" si="26"/>
        <v>15473.349940566261</v>
      </c>
      <c r="S118" s="27">
        <f t="shared" ca="1" si="31"/>
        <v>38.73334872684552</v>
      </c>
      <c r="T118" s="41">
        <f t="shared" ca="1" si="34"/>
        <v>44.414743296850574</v>
      </c>
      <c r="U118" s="46"/>
      <c r="W118" s="51">
        <f t="shared" ca="1" si="32"/>
        <v>15473.349940566261</v>
      </c>
      <c r="X118" s="8">
        <f t="shared" ca="1" si="27"/>
        <v>925.93989211702763</v>
      </c>
      <c r="Y118" s="58">
        <f t="shared" ca="1" si="21"/>
        <v>970.35463541387821</v>
      </c>
      <c r="Z118" s="59">
        <f t="shared" ca="1" si="28"/>
        <v>44.414743296850574</v>
      </c>
      <c r="AA118" s="101">
        <f ca="1">IF(N118&lt;=$B$9,IF(N118&lt;$B$10,0,IF(N118=$B$10,SUM($T$6:T118),IF(N118=$B$10+1,IF((Y118-T118)&lt;=$T$5,(Y118-T118),$T$5),IF((Y118-T118)&lt;=$T$5-SUMIF($N$6:N117,"&gt;"&amp;$B$10,$M$6:M117),(Y118-T118),($T$5-SUMIF($N$6:N117,"&gt;"&amp;$B$10,$M$6:M117)))))),"")</f>
        <v>0</v>
      </c>
      <c r="AB118" s="107"/>
    </row>
    <row r="119" spans="4:28" x14ac:dyDescent="0.25">
      <c r="D119" s="63"/>
      <c r="E119" s="2">
        <f t="shared" ca="1" si="29"/>
        <v>114</v>
      </c>
      <c r="F119" s="11">
        <f t="shared" ca="1" si="22"/>
        <v>897.00458510813826</v>
      </c>
      <c r="G119" s="11">
        <f t="shared" ca="1" si="23"/>
        <v>34.616701578894386</v>
      </c>
      <c r="H119" s="12">
        <f t="shared" ca="1" si="19"/>
        <v>931.62128668703269</v>
      </c>
      <c r="I119" s="11">
        <f t="shared" ca="1" si="24"/>
        <v>11884.54676709902</v>
      </c>
      <c r="J119" s="107"/>
      <c r="K119" s="107"/>
      <c r="L119" s="107"/>
      <c r="M119" s="103">
        <f ca="1">IF(N119&lt;=$B$9,IF(N119&lt;$B$10,0,IF(N119=$B$10,SUM($T$6:T119),IF(N119=$B$10+1,IF((Q119-T119)&lt;=$M$5,(Q119-T119),$M$5),IF((Q119-T119)&lt;=$M$5-SUMIF($N$6:N118,"&gt;"&amp;$B$10,$M$6:M118),(Q119-T119),($M$5-SUMIF($N$6:N118,"&gt;"&amp;$B$10,$M$6:M118)))))),"")</f>
        <v>0</v>
      </c>
      <c r="N119" s="30">
        <f t="shared" ca="1" si="30"/>
        <v>114</v>
      </c>
      <c r="O119" s="110">
        <f t="shared" ca="1" si="25"/>
        <v>928.44764599151131</v>
      </c>
      <c r="P119" s="110">
        <f t="shared" ca="1" si="33"/>
        <v>41.906989422366955</v>
      </c>
      <c r="Q119" s="61">
        <f t="shared" ca="1" si="20"/>
        <v>970.35463541387821</v>
      </c>
      <c r="R119" s="31">
        <f t="shared" ca="1" si="26"/>
        <v>14544.902294574749</v>
      </c>
      <c r="S119" s="27">
        <f t="shared" ca="1" si="31"/>
        <v>38.73334872684552</v>
      </c>
      <c r="T119" s="41">
        <f t="shared" ca="1" si="34"/>
        <v>41.906989422366955</v>
      </c>
      <c r="U119" s="46"/>
      <c r="W119" s="51">
        <f t="shared" ca="1" si="32"/>
        <v>14544.902294574749</v>
      </c>
      <c r="X119" s="8">
        <f t="shared" ca="1" si="27"/>
        <v>928.44764599151131</v>
      </c>
      <c r="Y119" s="58">
        <f t="shared" ca="1" si="21"/>
        <v>970.35463541387821</v>
      </c>
      <c r="Z119" s="59">
        <f t="shared" ca="1" si="28"/>
        <v>41.906989422366955</v>
      </c>
      <c r="AA119" s="101">
        <f ca="1">IF(N119&lt;=$B$9,IF(N119&lt;$B$10,0,IF(N119=$B$10,SUM($T$6:T119),IF(N119=$B$10+1,IF((Y119-T119)&lt;=$T$5,(Y119-T119),$T$5),IF((Y119-T119)&lt;=$T$5-SUMIF($N$6:N118,"&gt;"&amp;$B$10,$M$6:M118),(Y119-T119),($T$5-SUMIF($N$6:N118,"&gt;"&amp;$B$10,$M$6:M118)))))),"")</f>
        <v>0</v>
      </c>
      <c r="AB119" s="107"/>
    </row>
    <row r="120" spans="4:28" x14ac:dyDescent="0.25">
      <c r="D120" s="63"/>
      <c r="E120" s="2">
        <f t="shared" ca="1" si="29"/>
        <v>115</v>
      </c>
      <c r="F120" s="11">
        <f t="shared" ca="1" si="22"/>
        <v>899.43397252613954</v>
      </c>
      <c r="G120" s="11">
        <f t="shared" ca="1" si="23"/>
        <v>32.18731416089318</v>
      </c>
      <c r="H120" s="12">
        <f t="shared" ca="1" si="19"/>
        <v>931.62128668703269</v>
      </c>
      <c r="I120" s="11">
        <f t="shared" ca="1" si="24"/>
        <v>10985.11279457288</v>
      </c>
      <c r="J120" s="107"/>
      <c r="K120" s="107"/>
      <c r="L120" s="107"/>
      <c r="M120" s="103">
        <f ca="1">IF(N120&lt;=$B$9,IF(N120&lt;$B$10,0,IF(N120=$B$10,SUM($T$6:T120),IF(N120=$B$10+1,IF((Q120-T120)&lt;=$M$5,(Q120-T120),$M$5),IF((Q120-T120)&lt;=$M$5-SUMIF($N$6:N119,"&gt;"&amp;$B$10,$M$6:M119),(Q120-T120),($M$5-SUMIF($N$6:N119,"&gt;"&amp;$B$10,$M$6:M119)))))),"")</f>
        <v>0</v>
      </c>
      <c r="N120" s="30">
        <f t="shared" ca="1" si="30"/>
        <v>115</v>
      </c>
      <c r="O120" s="110">
        <f t="shared" ca="1" si="25"/>
        <v>930.96219169940491</v>
      </c>
      <c r="P120" s="110">
        <f t="shared" ca="1" si="33"/>
        <v>39.392443714473281</v>
      </c>
      <c r="Q120" s="61">
        <f t="shared" ca="1" si="20"/>
        <v>970.35463541387821</v>
      </c>
      <c r="R120" s="31">
        <f t="shared" ca="1" si="26"/>
        <v>13613.940102875344</v>
      </c>
      <c r="S120" s="27">
        <f t="shared" ca="1" si="31"/>
        <v>38.73334872684552</v>
      </c>
      <c r="T120" s="41">
        <f t="shared" ca="1" si="34"/>
        <v>39.392443714473281</v>
      </c>
      <c r="U120" s="46"/>
      <c r="W120" s="51">
        <f t="shared" ca="1" si="32"/>
        <v>13613.940102875344</v>
      </c>
      <c r="X120" s="8">
        <f t="shared" ca="1" si="27"/>
        <v>930.96219169940491</v>
      </c>
      <c r="Y120" s="58">
        <f t="shared" ca="1" si="21"/>
        <v>970.35463541387821</v>
      </c>
      <c r="Z120" s="59">
        <f t="shared" ca="1" si="28"/>
        <v>39.392443714473281</v>
      </c>
      <c r="AA120" s="101">
        <f ca="1">IF(N120&lt;=$B$9,IF(N120&lt;$B$10,0,IF(N120=$B$10,SUM($T$6:T120),IF(N120=$B$10+1,IF((Y120-T120)&lt;=$T$5,(Y120-T120),$T$5),IF((Y120-T120)&lt;=$T$5-SUMIF($N$6:N119,"&gt;"&amp;$B$10,$M$6:M119),(Y120-T120),($T$5-SUMIF($N$6:N119,"&gt;"&amp;$B$10,$M$6:M119)))))),"")</f>
        <v>0</v>
      </c>
      <c r="AB120" s="107"/>
    </row>
    <row r="121" spans="4:28" x14ac:dyDescent="0.25">
      <c r="D121" s="63"/>
      <c r="E121" s="2">
        <f t="shared" ca="1" si="29"/>
        <v>116</v>
      </c>
      <c r="F121" s="11">
        <f t="shared" ca="1" si="22"/>
        <v>901.86993953506453</v>
      </c>
      <c r="G121" s="11">
        <f t="shared" ca="1" si="23"/>
        <v>29.751347151968218</v>
      </c>
      <c r="H121" s="12">
        <f t="shared" ca="1" si="19"/>
        <v>931.62128668703269</v>
      </c>
      <c r="I121" s="11">
        <f t="shared" ca="1" si="24"/>
        <v>10083.242855037815</v>
      </c>
      <c r="J121" s="107"/>
      <c r="K121" s="107"/>
      <c r="L121" s="107"/>
      <c r="M121" s="103">
        <f ca="1">IF(N121&lt;=$B$9,IF(N121&lt;$B$10,0,IF(N121=$B$10,SUM($T$6:T121),IF(N121=$B$10+1,IF((Q121-T121)&lt;=$M$5,(Q121-T121),$M$5),IF((Q121-T121)&lt;=$M$5-SUMIF($N$6:N120,"&gt;"&amp;$B$10,$M$6:M120),(Q121-T121),($M$5-SUMIF($N$6:N120,"&gt;"&amp;$B$10,$M$6:M120)))))),"")</f>
        <v>0</v>
      </c>
      <c r="N121" s="30">
        <f t="shared" ca="1" si="30"/>
        <v>116</v>
      </c>
      <c r="O121" s="110">
        <f t="shared" ca="1" si="25"/>
        <v>933.48354763525754</v>
      </c>
      <c r="P121" s="110">
        <f t="shared" ca="1" si="33"/>
        <v>36.871087778620726</v>
      </c>
      <c r="Q121" s="61">
        <f t="shared" ca="1" si="20"/>
        <v>970.35463541387821</v>
      </c>
      <c r="R121" s="31">
        <f t="shared" ca="1" si="26"/>
        <v>12680.456555240085</v>
      </c>
      <c r="S121" s="27">
        <f t="shared" ca="1" si="31"/>
        <v>38.73334872684552</v>
      </c>
      <c r="T121" s="41">
        <f t="shared" ca="1" si="34"/>
        <v>36.871087778620726</v>
      </c>
      <c r="U121" s="46"/>
      <c r="W121" s="51">
        <f t="shared" ca="1" si="32"/>
        <v>12680.456555240085</v>
      </c>
      <c r="X121" s="8">
        <f t="shared" ca="1" si="27"/>
        <v>933.48354763525754</v>
      </c>
      <c r="Y121" s="58">
        <f t="shared" ca="1" si="21"/>
        <v>970.35463541387821</v>
      </c>
      <c r="Z121" s="59">
        <f t="shared" ca="1" si="28"/>
        <v>36.871087778620726</v>
      </c>
      <c r="AA121" s="101">
        <f ca="1">IF(N121&lt;=$B$9,IF(N121&lt;$B$10,0,IF(N121=$B$10,SUM($T$6:T121),IF(N121=$B$10+1,IF((Y121-T121)&lt;=$T$5,(Y121-T121),$T$5),IF((Y121-T121)&lt;=$T$5-SUMIF($N$6:N120,"&gt;"&amp;$B$10,$M$6:M120),(Y121-T121),($T$5-SUMIF($N$6:N120,"&gt;"&amp;$B$10,$M$6:M120)))))),"")</f>
        <v>0</v>
      </c>
      <c r="AB121" s="107"/>
    </row>
    <row r="122" spans="4:28" x14ac:dyDescent="0.25">
      <c r="D122" s="63"/>
      <c r="E122" s="2">
        <f t="shared" ca="1" si="29"/>
        <v>117</v>
      </c>
      <c r="F122" s="11">
        <f t="shared" ca="1" si="22"/>
        <v>904.3125039546386</v>
      </c>
      <c r="G122" s="11">
        <f t="shared" ca="1" si="23"/>
        <v>27.308782732394086</v>
      </c>
      <c r="H122" s="12">
        <f t="shared" ca="1" si="19"/>
        <v>931.62128668703269</v>
      </c>
      <c r="I122" s="11">
        <f t="shared" ca="1" si="24"/>
        <v>9178.930351083176</v>
      </c>
      <c r="J122" s="107"/>
      <c r="K122" s="107"/>
      <c r="L122" s="107"/>
      <c r="M122" s="103">
        <f ca="1">IF(N122&lt;=$B$9,IF(N122&lt;$B$10,0,IF(N122=$B$10,SUM($T$6:T122),IF(N122=$B$10+1,IF((Q122-T122)&lt;=$M$5,(Q122-T122),$M$5),IF((Q122-T122)&lt;=$M$5-SUMIF($N$6:N121,"&gt;"&amp;$B$10,$M$6:M121),(Q122-T122),($M$5-SUMIF($N$6:N121,"&gt;"&amp;$B$10,$M$6:M121)))))),"")</f>
        <v>0</v>
      </c>
      <c r="N122" s="30">
        <f t="shared" ca="1" si="30"/>
        <v>117</v>
      </c>
      <c r="O122" s="110">
        <f t="shared" ca="1" si="25"/>
        <v>936.01173224343631</v>
      </c>
      <c r="P122" s="110">
        <f t="shared" ca="1" si="33"/>
        <v>34.3429031704419</v>
      </c>
      <c r="Q122" s="61">
        <f t="shared" ca="1" si="20"/>
        <v>970.35463541387821</v>
      </c>
      <c r="R122" s="31">
        <f t="shared" ca="1" si="26"/>
        <v>11744.444822996649</v>
      </c>
      <c r="S122" s="27">
        <f t="shared" ca="1" si="31"/>
        <v>38.73334872684552</v>
      </c>
      <c r="T122" s="41">
        <f t="shared" ca="1" si="34"/>
        <v>34.3429031704419</v>
      </c>
      <c r="U122" s="46"/>
      <c r="W122" s="51">
        <f t="shared" ca="1" si="32"/>
        <v>11744.444822996649</v>
      </c>
      <c r="X122" s="8">
        <f t="shared" ca="1" si="27"/>
        <v>936.01173224343631</v>
      </c>
      <c r="Y122" s="58">
        <f t="shared" ca="1" si="21"/>
        <v>970.35463541387821</v>
      </c>
      <c r="Z122" s="59">
        <f t="shared" ca="1" si="28"/>
        <v>34.3429031704419</v>
      </c>
      <c r="AA122" s="101">
        <f ca="1">IF(N122&lt;=$B$9,IF(N122&lt;$B$10,0,IF(N122=$B$10,SUM($T$6:T122),IF(N122=$B$10+1,IF((Y122-T122)&lt;=$T$5,(Y122-T122),$T$5),IF((Y122-T122)&lt;=$T$5-SUMIF($N$6:N121,"&gt;"&amp;$B$10,$M$6:M121),(Y122-T122),($T$5-SUMIF($N$6:N121,"&gt;"&amp;$B$10,$M$6:M121)))))),"")</f>
        <v>0</v>
      </c>
      <c r="AB122" s="107"/>
    </row>
    <row r="123" spans="4:28" x14ac:dyDescent="0.25">
      <c r="D123" s="63"/>
      <c r="E123" s="2">
        <f t="shared" ca="1" si="29"/>
        <v>118</v>
      </c>
      <c r="F123" s="11">
        <f t="shared" ca="1" si="22"/>
        <v>906.76168365284911</v>
      </c>
      <c r="G123" s="11">
        <f t="shared" ca="1" si="23"/>
        <v>24.859603034183603</v>
      </c>
      <c r="H123" s="12">
        <f t="shared" ca="1" si="19"/>
        <v>931.62128668703269</v>
      </c>
      <c r="I123" s="11">
        <f t="shared" ca="1" si="24"/>
        <v>8272.1686674303273</v>
      </c>
      <c r="J123" s="107"/>
      <c r="K123" s="107"/>
      <c r="L123" s="107"/>
      <c r="M123" s="103">
        <f ca="1">IF(N123&lt;=$B$9,IF(N123&lt;$B$10,0,IF(N123=$B$10,SUM($T$6:T123),IF(N123=$B$10+1,IF((Q123-T123)&lt;=$M$5,(Q123-T123),$M$5),IF((Q123-T123)&lt;=$M$5-SUMIF($N$6:N122,"&gt;"&amp;$B$10,$M$6:M122),(Q123-T123),($M$5-SUMIF($N$6:N122,"&gt;"&amp;$B$10,$M$6:M122)))))),"")</f>
        <v>0</v>
      </c>
      <c r="N123" s="30">
        <f t="shared" ca="1" si="30"/>
        <v>118</v>
      </c>
      <c r="O123" s="110">
        <f t="shared" ca="1" si="25"/>
        <v>938.54676401826225</v>
      </c>
      <c r="P123" s="110">
        <f t="shared" ca="1" si="33"/>
        <v>31.807871395615926</v>
      </c>
      <c r="Q123" s="61">
        <f t="shared" ca="1" si="20"/>
        <v>970.35463541387821</v>
      </c>
      <c r="R123" s="31">
        <f t="shared" ca="1" si="26"/>
        <v>10805.898058978388</v>
      </c>
      <c r="S123" s="27">
        <f t="shared" ca="1" si="31"/>
        <v>38.73334872684552</v>
      </c>
      <c r="T123" s="41">
        <f t="shared" ca="1" si="34"/>
        <v>31.807871395615926</v>
      </c>
      <c r="U123" s="46"/>
      <c r="W123" s="51">
        <f t="shared" ca="1" si="32"/>
        <v>10805.898058978388</v>
      </c>
      <c r="X123" s="8">
        <f t="shared" ca="1" si="27"/>
        <v>938.54676401826225</v>
      </c>
      <c r="Y123" s="58">
        <f t="shared" ca="1" si="21"/>
        <v>970.35463541387821</v>
      </c>
      <c r="Z123" s="59">
        <f t="shared" ca="1" si="28"/>
        <v>31.807871395615926</v>
      </c>
      <c r="AA123" s="101">
        <f ca="1">IF(N123&lt;=$B$9,IF(N123&lt;$B$10,0,IF(N123=$B$10,SUM($T$6:T123),IF(N123=$B$10+1,IF((Y123-T123)&lt;=$T$5,(Y123-T123),$T$5),IF((Y123-T123)&lt;=$T$5-SUMIF($N$6:N122,"&gt;"&amp;$B$10,$M$6:M122),(Y123-T123),($T$5-SUMIF($N$6:N122,"&gt;"&amp;$B$10,$M$6:M122)))))),"")</f>
        <v>0</v>
      </c>
      <c r="AB123" s="107"/>
    </row>
    <row r="124" spans="4:28" x14ac:dyDescent="0.25">
      <c r="D124" s="63"/>
      <c r="E124" s="2">
        <f t="shared" ca="1" si="29"/>
        <v>119</v>
      </c>
      <c r="F124" s="11">
        <f t="shared" ca="1" si="22"/>
        <v>909.21749654607561</v>
      </c>
      <c r="G124" s="11">
        <f t="shared" ca="1" si="23"/>
        <v>22.403790140957138</v>
      </c>
      <c r="H124" s="12">
        <f t="shared" ca="1" si="19"/>
        <v>931.62128668703269</v>
      </c>
      <c r="I124" s="11">
        <f t="shared" ca="1" si="24"/>
        <v>7362.951170884252</v>
      </c>
      <c r="J124" s="107"/>
      <c r="K124" s="107"/>
      <c r="L124" s="107"/>
      <c r="M124" s="103">
        <f ca="1">IF(N124&lt;=$B$9,IF(N124&lt;$B$10,0,IF(N124=$B$10,SUM($T$6:T124),IF(N124=$B$10+1,IF((Q124-T124)&lt;=$M$5,(Q124-T124),$M$5),IF((Q124-T124)&lt;=$M$5-SUMIF($N$6:N123,"&gt;"&amp;$B$10,$M$6:M123),(Q124-T124),($M$5-SUMIF($N$6:N123,"&gt;"&amp;$B$10,$M$6:M123)))))),"")</f>
        <v>0</v>
      </c>
      <c r="N124" s="30">
        <f t="shared" ca="1" si="30"/>
        <v>119</v>
      </c>
      <c r="O124" s="110">
        <f t="shared" ca="1" si="25"/>
        <v>941.08866150414508</v>
      </c>
      <c r="P124" s="110">
        <f t="shared" ca="1" si="33"/>
        <v>29.265973909733134</v>
      </c>
      <c r="Q124" s="61">
        <f t="shared" ca="1" si="20"/>
        <v>970.35463541387821</v>
      </c>
      <c r="R124" s="31">
        <f t="shared" ca="1" si="26"/>
        <v>9864.8093974742424</v>
      </c>
      <c r="S124" s="27">
        <f t="shared" ca="1" si="31"/>
        <v>38.73334872684552</v>
      </c>
      <c r="T124" s="41">
        <f t="shared" ca="1" si="34"/>
        <v>29.265973909733134</v>
      </c>
      <c r="U124" s="46"/>
      <c r="W124" s="51">
        <f t="shared" ca="1" si="32"/>
        <v>9864.8093974742424</v>
      </c>
      <c r="X124" s="8">
        <f t="shared" ca="1" si="27"/>
        <v>941.08866150414508</v>
      </c>
      <c r="Y124" s="58">
        <f t="shared" ca="1" si="21"/>
        <v>970.35463541387821</v>
      </c>
      <c r="Z124" s="59">
        <f t="shared" ca="1" si="28"/>
        <v>29.265973909733134</v>
      </c>
      <c r="AA124" s="101">
        <f ca="1">IF(N124&lt;=$B$9,IF(N124&lt;$B$10,0,IF(N124=$B$10,SUM($T$6:T124),IF(N124=$B$10+1,IF((Y124-T124)&lt;=$T$5,(Y124-T124),$T$5),IF((Y124-T124)&lt;=$T$5-SUMIF($N$6:N123,"&gt;"&amp;$B$10,$M$6:M123),(Y124-T124),($T$5-SUMIF($N$6:N123,"&gt;"&amp;$B$10,$M$6:M123)))))),"")</f>
        <v>0</v>
      </c>
      <c r="AB124" s="107"/>
    </row>
    <row r="125" spans="4:28" x14ac:dyDescent="0.25">
      <c r="D125" s="63"/>
      <c r="E125" s="2">
        <f t="shared" ca="1" si="29"/>
        <v>120</v>
      </c>
      <c r="F125" s="11">
        <f t="shared" ca="1" si="22"/>
        <v>911.6799605992212</v>
      </c>
      <c r="G125" s="11">
        <f t="shared" ca="1" si="23"/>
        <v>19.941326087811515</v>
      </c>
      <c r="H125" s="12">
        <f t="shared" ca="1" si="19"/>
        <v>931.62128668703269</v>
      </c>
      <c r="I125" s="11">
        <f t="shared" ca="1" si="24"/>
        <v>6451.271210285031</v>
      </c>
      <c r="J125" s="107"/>
      <c r="K125" s="107"/>
      <c r="L125" s="107"/>
      <c r="M125" s="103">
        <f ca="1">IF(N125&lt;=$B$9,IF(N125&lt;$B$10,0,IF(N125=$B$10,SUM($T$6:T125),IF(N125=$B$10+1,IF((Q125-T125)&lt;=$M$5,(Q125-T125),$M$5),IF((Q125-T125)&lt;=$M$5-SUMIF($N$6:N124,"&gt;"&amp;$B$10,$M$6:M124),(Q125-T125),($M$5-SUMIF($N$6:N124,"&gt;"&amp;$B$10,$M$6:M124)))))),"")</f>
        <v>0</v>
      </c>
      <c r="N125" s="30">
        <f t="shared" ca="1" si="30"/>
        <v>120</v>
      </c>
      <c r="O125" s="110">
        <f t="shared" ca="1" si="25"/>
        <v>943.63744329571875</v>
      </c>
      <c r="P125" s="110">
        <f t="shared" ca="1" si="33"/>
        <v>26.717192118159407</v>
      </c>
      <c r="Q125" s="61">
        <f t="shared" ca="1" si="20"/>
        <v>970.35463541387821</v>
      </c>
      <c r="R125" s="31">
        <f t="shared" ca="1" si="26"/>
        <v>8921.1719541785242</v>
      </c>
      <c r="S125" s="27">
        <f t="shared" ca="1" si="31"/>
        <v>38.73334872684552</v>
      </c>
      <c r="T125" s="41">
        <f t="shared" ca="1" si="34"/>
        <v>26.717192118159407</v>
      </c>
      <c r="U125" s="46"/>
      <c r="W125" s="51">
        <f t="shared" ca="1" si="32"/>
        <v>8921.1719541785242</v>
      </c>
      <c r="X125" s="8">
        <f t="shared" ca="1" si="27"/>
        <v>943.63744329571875</v>
      </c>
      <c r="Y125" s="58">
        <f t="shared" ca="1" si="21"/>
        <v>970.35463541387821</v>
      </c>
      <c r="Z125" s="59">
        <f t="shared" ca="1" si="28"/>
        <v>26.717192118159407</v>
      </c>
      <c r="AA125" s="101">
        <f ca="1">IF(N125&lt;=$B$9,IF(N125&lt;$B$10,0,IF(N125=$B$10,SUM($T$6:T125),IF(N125=$B$10+1,IF((Y125-T125)&lt;=$T$5,(Y125-T125),$T$5),IF((Y125-T125)&lt;=$T$5-SUMIF($N$6:N124,"&gt;"&amp;$B$10,$M$6:M124),(Y125-T125),($T$5-SUMIF($N$6:N124,"&gt;"&amp;$B$10,$M$6:M124)))))),"")</f>
        <v>0</v>
      </c>
      <c r="AB125" s="107"/>
    </row>
    <row r="126" spans="4:28" x14ac:dyDescent="0.25">
      <c r="D126" s="63"/>
      <c r="E126" s="2">
        <f t="shared" ca="1" si="29"/>
        <v>121</v>
      </c>
      <c r="F126" s="11">
        <f t="shared" ca="1" si="22"/>
        <v>914.14909382584403</v>
      </c>
      <c r="G126" s="11">
        <f t="shared" ca="1" si="23"/>
        <v>17.472192861188628</v>
      </c>
      <c r="H126" s="12">
        <f t="shared" ca="1" si="19"/>
        <v>931.62128668703269</v>
      </c>
      <c r="I126" s="11">
        <f t="shared" ca="1" si="24"/>
        <v>5537.1221164591871</v>
      </c>
      <c r="J126" s="107"/>
      <c r="K126" s="107"/>
      <c r="L126" s="107"/>
      <c r="M126" s="103">
        <f ca="1">IF(N126&lt;=$B$9,IF(N126&lt;$B$10,0,IF(N126=$B$10,SUM($T$6:T126),IF(N126=$B$10+1,IF((Q126-T126)&lt;=$M$5,(Q126-T126),$M$5),IF((Q126-T126)&lt;=$M$5-SUMIF($N$6:N125,"&gt;"&amp;$B$10,$M$6:M125),(Q126-T126),($M$5-SUMIF($N$6:N125,"&gt;"&amp;$B$10,$M$6:M125)))))),"")</f>
        <v>0</v>
      </c>
      <c r="N126" s="30">
        <f t="shared" ca="1" si="30"/>
        <v>121</v>
      </c>
      <c r="O126" s="110">
        <f t="shared" ca="1" si="25"/>
        <v>946.193128037978</v>
      </c>
      <c r="P126" s="110">
        <f t="shared" ca="1" si="33"/>
        <v>24.161507375900172</v>
      </c>
      <c r="Q126" s="61">
        <f t="shared" ca="1" si="20"/>
        <v>970.35463541387821</v>
      </c>
      <c r="R126" s="31">
        <f t="shared" ca="1" si="26"/>
        <v>7974.9788261405465</v>
      </c>
      <c r="S126" s="27">
        <f t="shared" ca="1" si="31"/>
        <v>38.73334872684552</v>
      </c>
      <c r="T126" s="41">
        <f t="shared" ca="1" si="34"/>
        <v>24.161507375900172</v>
      </c>
      <c r="U126" s="46"/>
      <c r="W126" s="51">
        <f t="shared" ca="1" si="32"/>
        <v>7974.9788261405465</v>
      </c>
      <c r="X126" s="8">
        <f t="shared" ca="1" si="27"/>
        <v>946.193128037978</v>
      </c>
      <c r="Y126" s="58">
        <f t="shared" ca="1" si="21"/>
        <v>970.35463541387821</v>
      </c>
      <c r="Z126" s="59">
        <f t="shared" ca="1" si="28"/>
        <v>24.161507375900172</v>
      </c>
      <c r="AA126" s="101">
        <f ca="1">IF(N126&lt;=$B$9,IF(N126&lt;$B$10,0,IF(N126=$B$10,SUM($T$6:T126),IF(N126=$B$10+1,IF((Y126-T126)&lt;=$T$5,(Y126-T126),$T$5),IF((Y126-T126)&lt;=$T$5-SUMIF($N$6:N125,"&gt;"&amp;$B$10,$M$6:M125),(Y126-T126),($T$5-SUMIF($N$6:N125,"&gt;"&amp;$B$10,$M$6:M125)))))),"")</f>
        <v>0</v>
      </c>
      <c r="AB126" s="107"/>
    </row>
    <row r="127" spans="4:28" x14ac:dyDescent="0.25">
      <c r="D127" s="63"/>
      <c r="E127" s="2">
        <f t="shared" ca="1" si="29"/>
        <v>122</v>
      </c>
      <c r="F127" s="11">
        <f t="shared" ca="1" si="22"/>
        <v>916.62491428828901</v>
      </c>
      <c r="G127" s="11">
        <f t="shared" ca="1" si="23"/>
        <v>14.996372398743633</v>
      </c>
      <c r="H127" s="12">
        <f t="shared" ca="1" si="19"/>
        <v>931.62128668703269</v>
      </c>
      <c r="I127" s="11">
        <f t="shared" ca="1" si="24"/>
        <v>4620.4972021708982</v>
      </c>
      <c r="J127" s="107"/>
      <c r="K127" s="107"/>
      <c r="L127" s="107"/>
      <c r="M127" s="103">
        <f ca="1">IF(N127&lt;=$B$9,IF(N127&lt;$B$10,0,IF(N127=$B$10,SUM($T$6:T127),IF(N127=$B$10+1,IF((Q127-T127)&lt;=$M$5,(Q127-T127),$M$5),IF((Q127-T127)&lt;=$M$5-SUMIF($N$6:N126,"&gt;"&amp;$B$10,$M$6:M126),(Q127-T127),($M$5-SUMIF($N$6:N126,"&gt;"&amp;$B$10,$M$6:M126)))))),"")</f>
        <v>0</v>
      </c>
      <c r="N127" s="30">
        <f t="shared" ca="1" si="30"/>
        <v>122</v>
      </c>
      <c r="O127" s="110">
        <f t="shared" ca="1" si="25"/>
        <v>948.75573442641428</v>
      </c>
      <c r="P127" s="110">
        <f t="shared" ca="1" si="33"/>
        <v>21.598900987463981</v>
      </c>
      <c r="Q127" s="61">
        <f t="shared" ca="1" si="20"/>
        <v>970.35463541387821</v>
      </c>
      <c r="R127" s="31">
        <f t="shared" ca="1" si="26"/>
        <v>7026.2230917141324</v>
      </c>
      <c r="S127" s="27">
        <f t="shared" ca="1" si="31"/>
        <v>38.73334872684552</v>
      </c>
      <c r="T127" s="41">
        <f t="shared" ca="1" si="34"/>
        <v>21.598900987463981</v>
      </c>
      <c r="U127" s="46"/>
      <c r="W127" s="51">
        <f t="shared" ca="1" si="32"/>
        <v>7026.2230917141324</v>
      </c>
      <c r="X127" s="8">
        <f t="shared" ca="1" si="27"/>
        <v>948.75573442641428</v>
      </c>
      <c r="Y127" s="58">
        <f t="shared" ca="1" si="21"/>
        <v>970.35463541387821</v>
      </c>
      <c r="Z127" s="59">
        <f t="shared" ca="1" si="28"/>
        <v>21.598900987463981</v>
      </c>
      <c r="AA127" s="101">
        <f ca="1">IF(N127&lt;=$B$9,IF(N127&lt;$B$10,0,IF(N127=$B$10,SUM($T$6:T127),IF(N127=$B$10+1,IF((Y127-T127)&lt;=$T$5,(Y127-T127),$T$5),IF((Y127-T127)&lt;=$T$5-SUMIF($N$6:N126,"&gt;"&amp;$B$10,$M$6:M126),(Y127-T127),($T$5-SUMIF($N$6:N126,"&gt;"&amp;$B$10,$M$6:M126)))))),"")</f>
        <v>0</v>
      </c>
      <c r="AB127" s="107"/>
    </row>
    <row r="128" spans="4:28" x14ac:dyDescent="0.25">
      <c r="D128" s="63"/>
      <c r="E128" s="2">
        <f t="shared" ca="1" si="29"/>
        <v>123</v>
      </c>
      <c r="F128" s="11">
        <f t="shared" ca="1" si="22"/>
        <v>919.10744009781979</v>
      </c>
      <c r="G128" s="11">
        <f t="shared" ca="1" si="23"/>
        <v>12.51384658921285</v>
      </c>
      <c r="H128" s="12">
        <f t="shared" ca="1" si="19"/>
        <v>931.62128668703269</v>
      </c>
      <c r="I128" s="11">
        <f t="shared" ca="1" si="24"/>
        <v>3701.3897620730786</v>
      </c>
      <c r="J128" s="107"/>
      <c r="K128" s="107"/>
      <c r="L128" s="107"/>
      <c r="M128" s="103">
        <f ca="1">IF(N128&lt;=$B$9,IF(N128&lt;$B$10,0,IF(N128=$B$10,SUM($T$6:T128),IF(N128=$B$10+1,IF((Q128-T128)&lt;=$M$5,(Q128-T128),$M$5),IF((Q128-T128)&lt;=$M$5-SUMIF($N$6:N127,"&gt;"&amp;$B$10,$M$6:M127),(Q128-T128),($M$5-SUMIF($N$6:N127,"&gt;"&amp;$B$10,$M$6:M127)))))),"")</f>
        <v>0</v>
      </c>
      <c r="N128" s="30">
        <f t="shared" ca="1" si="30"/>
        <v>123</v>
      </c>
      <c r="O128" s="110">
        <f t="shared" ca="1" si="25"/>
        <v>951.32528120715244</v>
      </c>
      <c r="P128" s="110">
        <f t="shared" ca="1" si="33"/>
        <v>19.029354206725777</v>
      </c>
      <c r="Q128" s="61">
        <f t="shared" ca="1" si="20"/>
        <v>970.35463541387821</v>
      </c>
      <c r="R128" s="31">
        <f t="shared" ca="1" si="26"/>
        <v>6074.89781050698</v>
      </c>
      <c r="S128" s="27">
        <f t="shared" ca="1" si="31"/>
        <v>38.73334872684552</v>
      </c>
      <c r="T128" s="41">
        <f t="shared" ca="1" si="34"/>
        <v>19.029354206725777</v>
      </c>
      <c r="U128" s="46"/>
      <c r="W128" s="51">
        <f t="shared" ca="1" si="32"/>
        <v>6074.89781050698</v>
      </c>
      <c r="X128" s="8">
        <f t="shared" ca="1" si="27"/>
        <v>951.32528120715244</v>
      </c>
      <c r="Y128" s="58">
        <f t="shared" ca="1" si="21"/>
        <v>970.35463541387821</v>
      </c>
      <c r="Z128" s="59">
        <f t="shared" ca="1" si="28"/>
        <v>19.029354206725777</v>
      </c>
      <c r="AA128" s="101">
        <f ca="1">IF(N128&lt;=$B$9,IF(N128&lt;$B$10,0,IF(N128=$B$10,SUM($T$6:T128),IF(N128=$B$10+1,IF((Y128-T128)&lt;=$T$5,(Y128-T128),$T$5),IF((Y128-T128)&lt;=$T$5-SUMIF($N$6:N127,"&gt;"&amp;$B$10,$M$6:M127),(Y128-T128),($T$5-SUMIF($N$6:N127,"&gt;"&amp;$B$10,$M$6:M127)))))),"")</f>
        <v>0</v>
      </c>
      <c r="AB128" s="107"/>
    </row>
    <row r="129" spans="4:28" x14ac:dyDescent="0.25">
      <c r="D129" s="63"/>
      <c r="E129" s="2">
        <f t="shared" ca="1" si="29"/>
        <v>124</v>
      </c>
      <c r="F129" s="11">
        <f t="shared" ca="1" si="22"/>
        <v>921.59668941475138</v>
      </c>
      <c r="G129" s="11">
        <f t="shared" ca="1" si="23"/>
        <v>10.024597272281255</v>
      </c>
      <c r="H129" s="12">
        <f t="shared" ca="1" si="19"/>
        <v>931.62128668703269</v>
      </c>
      <c r="I129" s="11">
        <f t="shared" ca="1" si="24"/>
        <v>2779.7930726583272</v>
      </c>
      <c r="J129" s="107"/>
      <c r="K129" s="107"/>
      <c r="L129" s="107"/>
      <c r="M129" s="103">
        <f ca="1">IF(N129&lt;=$B$9,IF(N129&lt;$B$10,0,IF(N129=$B$10,SUM($T$6:T129),IF(N129=$B$10+1,IF((Q129-T129)&lt;=$M$5,(Q129-T129),$M$5),IF((Q129-T129)&lt;=$M$5-SUMIF($N$6:N128,"&gt;"&amp;$B$10,$M$6:M128),(Q129-T129),($M$5-SUMIF($N$6:N128,"&gt;"&amp;$B$10,$M$6:M128)))))),"")</f>
        <v>0</v>
      </c>
      <c r="N129" s="30">
        <f t="shared" ca="1" si="30"/>
        <v>124</v>
      </c>
      <c r="O129" s="110">
        <f t="shared" ca="1" si="25"/>
        <v>953.90178717708852</v>
      </c>
      <c r="P129" s="110">
        <f t="shared" ca="1" si="33"/>
        <v>16.452848236789738</v>
      </c>
      <c r="Q129" s="61">
        <f t="shared" ca="1" si="20"/>
        <v>970.35463541387821</v>
      </c>
      <c r="R129" s="31">
        <f t="shared" ca="1" si="26"/>
        <v>5120.9960233298916</v>
      </c>
      <c r="S129" s="27">
        <f t="shared" ca="1" si="31"/>
        <v>38.73334872684552</v>
      </c>
      <c r="T129" s="41">
        <f t="shared" ca="1" si="34"/>
        <v>16.452848236789738</v>
      </c>
      <c r="U129" s="46"/>
      <c r="W129" s="51">
        <f t="shared" ca="1" si="32"/>
        <v>5120.9960233298916</v>
      </c>
      <c r="X129" s="8">
        <f t="shared" ca="1" si="27"/>
        <v>953.90178717708852</v>
      </c>
      <c r="Y129" s="58">
        <f t="shared" ca="1" si="21"/>
        <v>970.35463541387821</v>
      </c>
      <c r="Z129" s="59">
        <f t="shared" ca="1" si="28"/>
        <v>16.452848236789738</v>
      </c>
      <c r="AA129" s="101">
        <f ca="1">IF(N129&lt;=$B$9,IF(N129&lt;$B$10,0,IF(N129=$B$10,SUM($T$6:T129),IF(N129=$B$10+1,IF((Y129-T129)&lt;=$T$5,(Y129-T129),$T$5),IF((Y129-T129)&lt;=$T$5-SUMIF($N$6:N128,"&gt;"&amp;$B$10,$M$6:M128),(Y129-T129),($T$5-SUMIF($N$6:N128,"&gt;"&amp;$B$10,$M$6:M128)))))),"")</f>
        <v>0</v>
      </c>
      <c r="AB129" s="107"/>
    </row>
    <row r="130" spans="4:28" x14ac:dyDescent="0.25">
      <c r="D130" s="63"/>
      <c r="E130" s="2">
        <f t="shared" ca="1" si="29"/>
        <v>125</v>
      </c>
      <c r="F130" s="11">
        <f t="shared" ca="1" si="22"/>
        <v>924.09268044858311</v>
      </c>
      <c r="G130" s="11">
        <f t="shared" ca="1" si="23"/>
        <v>7.5286062384496368</v>
      </c>
      <c r="H130" s="12">
        <f t="shared" ca="1" si="19"/>
        <v>931.62128668703269</v>
      </c>
      <c r="I130" s="11">
        <f t="shared" ca="1" si="24"/>
        <v>1855.7003922097442</v>
      </c>
      <c r="J130" s="107"/>
      <c r="K130" s="107"/>
      <c r="L130" s="107"/>
      <c r="M130" s="103">
        <f ca="1">IF(N130&lt;=$B$9,IF(N130&lt;$B$10,0,IF(N130=$B$10,SUM($T$6:T130),IF(N130=$B$10+1,IF((Q130-T130)&lt;=$M$5,(Q130-T130),$M$5),IF((Q130-T130)&lt;=$M$5-SUMIF($N$6:N129,"&gt;"&amp;$B$10,$M$6:M129),(Q130-T130),($M$5-SUMIF($N$6:N129,"&gt;"&amp;$B$10,$M$6:M129)))))),"")</f>
        <v>0</v>
      </c>
      <c r="N130" s="30">
        <f t="shared" ca="1" si="30"/>
        <v>125</v>
      </c>
      <c r="O130" s="110">
        <f t="shared" ca="1" si="25"/>
        <v>956.48527118402637</v>
      </c>
      <c r="P130" s="110">
        <f t="shared" ca="1" si="33"/>
        <v>13.86936422985179</v>
      </c>
      <c r="Q130" s="61">
        <f t="shared" ca="1" si="20"/>
        <v>970.35463541387821</v>
      </c>
      <c r="R130" s="31">
        <f t="shared" ca="1" si="26"/>
        <v>4164.5107521458649</v>
      </c>
      <c r="S130" s="27">
        <f t="shared" ca="1" si="31"/>
        <v>38.73334872684552</v>
      </c>
      <c r="T130" s="41">
        <f t="shared" ca="1" si="34"/>
        <v>13.86936422985179</v>
      </c>
      <c r="U130" s="46"/>
      <c r="W130" s="51">
        <f t="shared" ca="1" si="32"/>
        <v>4164.5107521458649</v>
      </c>
      <c r="X130" s="8">
        <f t="shared" ca="1" si="27"/>
        <v>956.48527118402637</v>
      </c>
      <c r="Y130" s="58">
        <f t="shared" ca="1" si="21"/>
        <v>970.35463541387821</v>
      </c>
      <c r="Z130" s="59">
        <f t="shared" ca="1" si="28"/>
        <v>13.86936422985179</v>
      </c>
      <c r="AA130" s="101">
        <f ca="1">IF(N130&lt;=$B$9,IF(N130&lt;$B$10,0,IF(N130=$B$10,SUM($T$6:T130),IF(N130=$B$10+1,IF((Y130-T130)&lt;=$T$5,(Y130-T130),$T$5),IF((Y130-T130)&lt;=$T$5-SUMIF($N$6:N129,"&gt;"&amp;$B$10,$M$6:M129),(Y130-T130),($T$5-SUMIF($N$6:N129,"&gt;"&amp;$B$10,$M$6:M129)))))),"")</f>
        <v>0</v>
      </c>
      <c r="AB130" s="107"/>
    </row>
    <row r="131" spans="4:28" x14ac:dyDescent="0.25">
      <c r="D131" s="63"/>
      <c r="E131" s="2">
        <f t="shared" ca="1" si="29"/>
        <v>126</v>
      </c>
      <c r="F131" s="11">
        <f t="shared" ca="1" si="22"/>
        <v>926.59543145813132</v>
      </c>
      <c r="G131" s="11">
        <f t="shared" ca="1" si="23"/>
        <v>5.0258552289013911</v>
      </c>
      <c r="H131" s="12">
        <f t="shared" ca="1" si="19"/>
        <v>931.62128668703269</v>
      </c>
      <c r="I131" s="11">
        <f t="shared" ca="1" si="24"/>
        <v>929.10496075161291</v>
      </c>
      <c r="J131" s="107"/>
      <c r="K131" s="107"/>
      <c r="L131" s="107"/>
      <c r="M131" s="103">
        <f ca="1">IF(N131&lt;=$B$9,IF(N131&lt;$B$10,0,IF(N131=$B$10,SUM($T$6:T131),IF(N131=$B$10+1,IF((Q131-T131)&lt;=$M$5,(Q131-T131),$M$5),IF((Q131-T131)&lt;=$M$5-SUMIF($N$6:N130,"&gt;"&amp;$B$10,$M$6:M130),(Q131-T131),($M$5-SUMIF($N$6:N130,"&gt;"&amp;$B$10,$M$6:M130)))))),"")</f>
        <v>0</v>
      </c>
      <c r="N131" s="30">
        <f t="shared" ca="1" si="30"/>
        <v>126</v>
      </c>
      <c r="O131" s="110">
        <f t="shared" ca="1" si="25"/>
        <v>959.0757521268165</v>
      </c>
      <c r="P131" s="110">
        <f t="shared" ca="1" si="33"/>
        <v>11.278883287061717</v>
      </c>
      <c r="Q131" s="61">
        <f t="shared" ca="1" si="20"/>
        <v>970.35463541387821</v>
      </c>
      <c r="R131" s="31">
        <f t="shared" ca="1" si="26"/>
        <v>3205.4350000190484</v>
      </c>
      <c r="S131" s="27">
        <f t="shared" ca="1" si="31"/>
        <v>38.73334872684552</v>
      </c>
      <c r="T131" s="41">
        <f t="shared" ca="1" si="34"/>
        <v>11.278883287061717</v>
      </c>
      <c r="U131" s="46"/>
      <c r="W131" s="51">
        <f t="shared" ca="1" si="32"/>
        <v>3205.4350000190484</v>
      </c>
      <c r="X131" s="8">
        <f t="shared" ca="1" si="27"/>
        <v>959.0757521268165</v>
      </c>
      <c r="Y131" s="58">
        <f t="shared" ca="1" si="21"/>
        <v>970.35463541387821</v>
      </c>
      <c r="Z131" s="59">
        <f t="shared" ca="1" si="28"/>
        <v>11.278883287061717</v>
      </c>
      <c r="AA131" s="101">
        <f ca="1">IF(N131&lt;=$B$9,IF(N131&lt;$B$10,0,IF(N131=$B$10,SUM($T$6:T131),IF(N131=$B$10+1,IF((Y131-T131)&lt;=$T$5,(Y131-T131),$T$5),IF((Y131-T131)&lt;=$T$5-SUMIF($N$6:N130,"&gt;"&amp;$B$10,$M$6:M130),(Y131-T131),($T$5-SUMIF($N$6:N130,"&gt;"&amp;$B$10,$M$6:M130)))))),"")</f>
        <v>0</v>
      </c>
      <c r="AB131" s="107"/>
    </row>
    <row r="132" spans="4:28" x14ac:dyDescent="0.25">
      <c r="D132" s="63"/>
      <c r="E132" s="2">
        <f t="shared" ca="1" si="29"/>
        <v>127</v>
      </c>
      <c r="F132" s="11">
        <f t="shared" ca="1" si="22"/>
        <v>929.10496075166373</v>
      </c>
      <c r="G132" s="11">
        <f t="shared" ca="1" si="23"/>
        <v>2.5163259353689518</v>
      </c>
      <c r="H132" s="12">
        <f t="shared" ca="1" si="19"/>
        <v>931.62128668703269</v>
      </c>
      <c r="I132" s="11">
        <f t="shared" ca="1" si="24"/>
        <v>-5.0818016461562365E-11</v>
      </c>
      <c r="J132" s="107"/>
      <c r="K132" s="107"/>
      <c r="L132" s="107"/>
      <c r="M132" s="103">
        <f ca="1">IF(N132&lt;=$B$9,IF(N132&lt;$B$10,0,IF(N132=$B$10,SUM($T$6:T132),IF(N132=$B$10+1,IF((Q132-T132)&lt;=$M$5,(Q132-T132),$M$5),IF((Q132-T132)&lt;=$M$5-SUMIF($N$6:N131,"&gt;"&amp;$B$10,$M$6:M131),(Q132-T132),($M$5-SUMIF($N$6:N131,"&gt;"&amp;$B$10,$M$6:M131)))))),"")</f>
        <v>0</v>
      </c>
      <c r="N132" s="30">
        <f t="shared" ca="1" si="30"/>
        <v>127</v>
      </c>
      <c r="O132" s="110">
        <f t="shared" ca="1" si="25"/>
        <v>3205.4350000190484</v>
      </c>
      <c r="P132" s="110">
        <f t="shared" ca="1" si="33"/>
        <v>8.6813864583849227</v>
      </c>
      <c r="Q132" s="61">
        <f t="shared" ca="1" si="20"/>
        <v>3214.1163864774335</v>
      </c>
      <c r="R132" s="31">
        <f t="shared" ca="1" si="26"/>
        <v>0</v>
      </c>
      <c r="S132" s="27">
        <f ca="1">IF(N132&lt;=$B$9, SUM(Q132,-H132),"")</f>
        <v>2282.4950997904007</v>
      </c>
      <c r="T132" s="41">
        <f t="shared" ca="1" si="34"/>
        <v>8.6813864583849227</v>
      </c>
      <c r="U132" s="46"/>
      <c r="W132" s="51">
        <f t="shared" ca="1" si="32"/>
        <v>2243.761751063555</v>
      </c>
      <c r="X132" s="8">
        <f t="shared" ca="1" si="27"/>
        <v>961.67324895549325</v>
      </c>
      <c r="Y132" s="58">
        <f t="shared" ca="1" si="21"/>
        <v>970.35463541387821</v>
      </c>
      <c r="Z132" s="59">
        <f t="shared" ca="1" si="28"/>
        <v>8.6813864583849227</v>
      </c>
      <c r="AA132" s="101">
        <f ca="1">IF(N132&lt;=$B$9,IF(N132&lt;$B$10,0,IF(N132=$B$10,SUM($T$6:T132),IF(N132=$B$10+1,IF((Y132-T132)&lt;=$T$5,(Y132-T132),$T$5),IF((Y132-T132)&lt;=$T$5-SUMIF($N$6:N131,"&gt;"&amp;$B$10,$M$6:M131),(Y132-T132),($T$5-SUMIF($N$6:N131,"&gt;"&amp;$B$10,$M$6:M131)))))),"")</f>
        <v>0</v>
      </c>
      <c r="AB132" s="107"/>
    </row>
    <row r="133" spans="4:28" x14ac:dyDescent="0.25">
      <c r="D133" s="63"/>
      <c r="E133" s="2" t="str">
        <f t="shared" ca="1" si="29"/>
        <v/>
      </c>
      <c r="F133" s="11" t="str">
        <f ca="1">IF(E133&lt;=$B$9,H133-G133,"")</f>
        <v/>
      </c>
      <c r="G133" s="11" t="str">
        <f ca="1">IF(E133&lt;=$B$9,$B$13/360*30*I132,"")</f>
        <v/>
      </c>
      <c r="H133" s="12" t="str">
        <f t="shared" ca="1" si="19"/>
        <v/>
      </c>
      <c r="I133" s="11" t="str">
        <f t="shared" ca="1" si="24"/>
        <v/>
      </c>
      <c r="J133" s="107"/>
      <c r="K133" s="107"/>
      <c r="L133" s="107"/>
      <c r="M133" s="103" t="str">
        <f ca="1">IF(N133&lt;=$B$9,IF(N133&lt;$B$10,0,IF(N133=$B$10,SUM($T$6:T133),IF(N133=$B$10+1,IF((Q133-T133)&lt;=$M$5,(Q133-T133),$M$5),IF((Q133-T133)&lt;=$M$5-SUMIF($N$6:N132,"&gt;"&amp;$B$10,$M$6:M132),(Q133-T133),($M$5-SUMIF($N$6:N132,"&gt;"&amp;$B$10,$M$6:M132)))))),"")</f>
        <v/>
      </c>
      <c r="N133" s="30" t="str">
        <f t="shared" ca="1" si="30"/>
        <v/>
      </c>
      <c r="O133" s="110" t="str">
        <f t="shared" ca="1" si="25"/>
        <v/>
      </c>
      <c r="P133" s="110" t="str">
        <f t="shared" ca="1" si="33"/>
        <v/>
      </c>
      <c r="Q133" s="61" t="str">
        <f t="shared" ca="1" si="20"/>
        <v/>
      </c>
      <c r="R133" s="31" t="str">
        <f t="shared" ca="1" si="26"/>
        <v/>
      </c>
      <c r="S133" s="27" t="str">
        <f t="shared" ca="1" si="31"/>
        <v/>
      </c>
      <c r="T133" s="41" t="str">
        <f t="shared" ca="1" si="34"/>
        <v/>
      </c>
      <c r="U133" s="46"/>
      <c r="W133" s="51" t="str">
        <f t="shared" ca="1" si="32"/>
        <v/>
      </c>
      <c r="X133" s="8" t="str">
        <f t="shared" ca="1" si="27"/>
        <v/>
      </c>
      <c r="Y133" s="58" t="str">
        <f t="shared" ca="1" si="21"/>
        <v/>
      </c>
      <c r="Z133" s="59" t="str">
        <f t="shared" ca="1" si="28"/>
        <v/>
      </c>
      <c r="AA133" s="101" t="str">
        <f ca="1">IF(N133&lt;=$B$9,IF(N133&lt;$B$10,0,IF(N133=$B$10,SUM($T$6:T133),IF(N133=$B$10+1,IF((Y133-T133)&lt;=$T$5,(Y133-T133),$T$5),IF((Y133-T133)&lt;=$T$5-SUMIF($N$6:N132,"&gt;"&amp;$B$10,$M$6:M132),(Y133-T133),($T$5-SUMIF($N$6:N132,"&gt;"&amp;$B$10,$M$6:M132)))))),"")</f>
        <v/>
      </c>
      <c r="AB133" s="107"/>
    </row>
    <row r="134" spans="4:28" x14ac:dyDescent="0.25">
      <c r="D134" s="63"/>
      <c r="E134" s="2" t="str">
        <f t="shared" ca="1" si="29"/>
        <v/>
      </c>
      <c r="F134" s="11" t="str">
        <f t="shared" ca="1" si="22"/>
        <v/>
      </c>
      <c r="G134" s="11" t="str">
        <f t="shared" ca="1" si="23"/>
        <v/>
      </c>
      <c r="H134" s="12" t="str">
        <f t="shared" ref="H134:H197" ca="1" si="35">IF(E134&lt;=$B$9,-PMT($B$13/12,$B$9,$I$5,0),"")</f>
        <v/>
      </c>
      <c r="I134" s="11" t="str">
        <f t="shared" ca="1" si="24"/>
        <v/>
      </c>
      <c r="J134" s="107"/>
      <c r="K134" s="107"/>
      <c r="L134" s="107"/>
      <c r="M134" s="103" t="str">
        <f ca="1">IF(N134&lt;=$B$9,IF(N134&lt;$B$10,0,IF(N134=$B$10,SUM($T$6:T134),IF(N134=$B$10+1,IF((Q134-T134)&lt;=$M$5,(Q134-T134),$M$5),IF((Q134-T134)&lt;=$M$5-SUMIF($N$6:N133,"&gt;"&amp;$B$10,$M$6:M133),(Q134-T134),($M$5-SUMIF($N$6:N133,"&gt;"&amp;$B$10,$M$6:M133)))))),"")</f>
        <v/>
      </c>
      <c r="N134" s="30" t="str">
        <f t="shared" ca="1" si="30"/>
        <v/>
      </c>
      <c r="O134" s="110" t="str">
        <f t="shared" ca="1" si="25"/>
        <v/>
      </c>
      <c r="P134" s="110" t="str">
        <f t="shared" ca="1" si="33"/>
        <v/>
      </c>
      <c r="Q134" s="61" t="str">
        <f t="shared" ref="Q134:Q197" ca="1" si="36">IF(N134&lt;=$B$10,"",IF(N134&lt;=$B$9,(-PMT($B$13/12,$B$11,$R$5,0)+IF(N134=$B$9,W134,0)),""))</f>
        <v/>
      </c>
      <c r="R134" s="31" t="str">
        <f t="shared" ca="1" si="26"/>
        <v/>
      </c>
      <c r="S134" s="27" t="str">
        <f t="shared" ca="1" si="31"/>
        <v/>
      </c>
      <c r="T134" s="41" t="str">
        <f t="shared" ca="1" si="34"/>
        <v/>
      </c>
      <c r="U134" s="46"/>
      <c r="W134" s="51" t="str">
        <f t="shared" ca="1" si="32"/>
        <v/>
      </c>
      <c r="X134" s="8" t="str">
        <f t="shared" ca="1" si="27"/>
        <v/>
      </c>
      <c r="Y134" s="58" t="str">
        <f t="shared" ref="Y134:Y197" ca="1" si="37">IF(N134&lt;=$B$10,0,IF(N134&lt;=$B$9,-PMT($B$13/12,$B$11,$R$5,0),""))</f>
        <v/>
      </c>
      <c r="Z134" s="59" t="str">
        <f t="shared" ca="1" si="28"/>
        <v/>
      </c>
      <c r="AA134" s="101" t="str">
        <f ca="1">IF(N134&lt;=$B$9,IF(N134&lt;$B$10,0,IF(N134=$B$10,SUM($T$6:T134),IF(N134=$B$10+1,IF((Y134-T134)&lt;=$T$5,(Y134-T134),$T$5),IF((Y134-T134)&lt;=$T$5-SUMIF($N$6:N133,"&gt;"&amp;$B$10,$M$6:M133),(Y134-T134),($T$5-SUMIF($N$6:N133,"&gt;"&amp;$B$10,$M$6:M133)))))),"")</f>
        <v/>
      </c>
      <c r="AB134" s="107"/>
    </row>
    <row r="135" spans="4:28" x14ac:dyDescent="0.25">
      <c r="D135" s="63"/>
      <c r="E135" s="2" t="str">
        <f t="shared" ca="1" si="29"/>
        <v/>
      </c>
      <c r="F135" s="11" t="str">
        <f t="shared" ref="F135:F198" ca="1" si="38">IF(E135&lt;=$B$9,H135-G135,"")</f>
        <v/>
      </c>
      <c r="G135" s="11" t="str">
        <f t="shared" ref="G135:G198" ca="1" si="39">IF(E135&lt;=$B$9,$B$13/360*30*I134,"")</f>
        <v/>
      </c>
      <c r="H135" s="12" t="str">
        <f t="shared" ca="1" si="35"/>
        <v/>
      </c>
      <c r="I135" s="11" t="str">
        <f t="shared" ref="I135:I198" ca="1" si="40">IF(E135&lt;=$B$9,I134-F135,"")</f>
        <v/>
      </c>
      <c r="J135" s="107"/>
      <c r="K135" s="107"/>
      <c r="L135" s="107"/>
      <c r="M135" s="103" t="str">
        <f ca="1">IF(N135&lt;=$B$9,IF(N135&lt;$B$10,0,IF(N135=$B$10,SUM($T$6:T135),IF(N135=$B$10+1,IF((Q135-T135)&lt;=$M$5,(Q135-T135),$M$5),IF((Q135-T135)&lt;=$M$5-SUMIF($N$6:N134,"&gt;"&amp;$B$10,$M$6:M134),(Q135-T135),($M$5-SUMIF($N$6:N134,"&gt;"&amp;$B$10,$M$6:M134)))))),"")</f>
        <v/>
      </c>
      <c r="N135" s="30" t="str">
        <f t="shared" ca="1" si="30"/>
        <v/>
      </c>
      <c r="O135" s="110" t="str">
        <f t="shared" ref="O135:O198" ca="1" si="41">IF(N135&lt;=$B$10,"",IF(N135&lt;=$B$9,Q135-P135,""))</f>
        <v/>
      </c>
      <c r="P135" s="110" t="str">
        <f t="shared" ca="1" si="33"/>
        <v/>
      </c>
      <c r="Q135" s="61" t="str">
        <f t="shared" ca="1" si="36"/>
        <v/>
      </c>
      <c r="R135" s="31" t="str">
        <f t="shared" ref="R135:R198" ca="1" si="42">IF(N135&lt;=$B$10,R134,IF(N135&lt;=$B$9,R134-O135,""))</f>
        <v/>
      </c>
      <c r="S135" s="27" t="str">
        <f t="shared" ca="1" si="31"/>
        <v/>
      </c>
      <c r="T135" s="41" t="str">
        <f t="shared" ca="1" si="34"/>
        <v/>
      </c>
      <c r="U135" s="46"/>
      <c r="W135" s="51" t="str">
        <f t="shared" ca="1" si="32"/>
        <v/>
      </c>
      <c r="X135" s="8" t="str">
        <f t="shared" ref="X135:X198" ca="1" si="43">IF(N135&lt;=$B$9,Y135-Z135,"")</f>
        <v/>
      </c>
      <c r="Y135" s="58" t="str">
        <f t="shared" ca="1" si="37"/>
        <v/>
      </c>
      <c r="Z135" s="59" t="str">
        <f t="shared" ref="Z135:Z198" ca="1" si="44">IF(N135&lt;=$B$10,0,IF(N135&lt;=$B$9,$B$13/360*30*W134+AA135,""))</f>
        <v/>
      </c>
      <c r="AA135" s="101" t="str">
        <f ca="1">IF(N135&lt;=$B$9,IF(N135&lt;$B$10,0,IF(N135=$B$10,SUM($T$6:T135),IF(N135=$B$10+1,IF((Y135-T135)&lt;=$T$5,(Y135-T135),$T$5),IF((Y135-T135)&lt;=$T$5-SUMIF($N$6:N134,"&gt;"&amp;$B$10,$M$6:M134),(Y135-T135),($T$5-SUMIF($N$6:N134,"&gt;"&amp;$B$10,$M$6:M134)))))),"")</f>
        <v/>
      </c>
      <c r="AB135" s="107"/>
    </row>
    <row r="136" spans="4:28" x14ac:dyDescent="0.25">
      <c r="D136" s="63"/>
      <c r="E136" s="2" t="str">
        <f t="shared" ref="E136:E199" ca="1" si="45">IFERROR(IF((E135+1)&lt;=$B$9,(E135+1),""),"")</f>
        <v/>
      </c>
      <c r="F136" s="11" t="str">
        <f t="shared" ca="1" si="38"/>
        <v/>
      </c>
      <c r="G136" s="11" t="str">
        <f t="shared" ca="1" si="39"/>
        <v/>
      </c>
      <c r="H136" s="12" t="str">
        <f t="shared" ca="1" si="35"/>
        <v/>
      </c>
      <c r="I136" s="11" t="str">
        <f t="shared" ca="1" si="40"/>
        <v/>
      </c>
      <c r="J136" s="107"/>
      <c r="K136" s="107"/>
      <c r="L136" s="107"/>
      <c r="M136" s="103" t="str">
        <f ca="1">IF(N136&lt;=$B$9,IF(N136&lt;$B$10,0,IF(N136=$B$10,SUM($T$6:T136),IF(N136=$B$10+1,IF((Q136-T136)&lt;=$M$5,(Q136-T136),$M$5),IF((Q136-T136)&lt;=$M$5-SUMIF($N$6:N135,"&gt;"&amp;$B$10,$M$6:M135),(Q136-T136),($M$5-SUMIF($N$6:N135,"&gt;"&amp;$B$10,$M$6:M135)))))),"")</f>
        <v/>
      </c>
      <c r="N136" s="30" t="str">
        <f t="shared" ref="N136:N199" ca="1" si="46">IFERROR(IF((N135+1)&lt;=$B$9,(N135+1),""),"")</f>
        <v/>
      </c>
      <c r="O136" s="110" t="str">
        <f t="shared" ca="1" si="41"/>
        <v/>
      </c>
      <c r="P136" s="110" t="str">
        <f t="shared" ca="1" si="33"/>
        <v/>
      </c>
      <c r="Q136" s="61" t="str">
        <f t="shared" ca="1" si="36"/>
        <v/>
      </c>
      <c r="R136" s="31" t="str">
        <f t="shared" ca="1" si="42"/>
        <v/>
      </c>
      <c r="S136" s="27" t="str">
        <f t="shared" ca="1" si="31"/>
        <v/>
      </c>
      <c r="T136" s="41" t="str">
        <f t="shared" ca="1" si="34"/>
        <v/>
      </c>
      <c r="U136" s="46"/>
      <c r="W136" s="51" t="str">
        <f t="shared" ca="1" si="32"/>
        <v/>
      </c>
      <c r="X136" s="8" t="str">
        <f t="shared" ca="1" si="43"/>
        <v/>
      </c>
      <c r="Y136" s="58" t="str">
        <f t="shared" ca="1" si="37"/>
        <v/>
      </c>
      <c r="Z136" s="59" t="str">
        <f t="shared" ca="1" si="44"/>
        <v/>
      </c>
      <c r="AA136" s="101" t="str">
        <f ca="1">IF(N136&lt;=$B$9,IF(N136&lt;$B$10,0,IF(N136=$B$10,SUM($T$6:T136),IF(N136=$B$10+1,IF((Y136-T136)&lt;=$T$5,(Y136-T136),$T$5),IF((Y136-T136)&lt;=$T$5-SUMIF($N$6:N135,"&gt;"&amp;$B$10,$M$6:M135),(Y136-T136),($T$5-SUMIF($N$6:N135,"&gt;"&amp;$B$10,$M$6:M135)))))),"")</f>
        <v/>
      </c>
      <c r="AB136" s="107"/>
    </row>
    <row r="137" spans="4:28" x14ac:dyDescent="0.25">
      <c r="D137" s="63"/>
      <c r="E137" s="2" t="str">
        <f t="shared" ca="1" si="45"/>
        <v/>
      </c>
      <c r="F137" s="11" t="str">
        <f t="shared" ca="1" si="38"/>
        <v/>
      </c>
      <c r="G137" s="11" t="str">
        <f t="shared" ca="1" si="39"/>
        <v/>
      </c>
      <c r="H137" s="12" t="str">
        <f t="shared" ca="1" si="35"/>
        <v/>
      </c>
      <c r="I137" s="11" t="str">
        <f t="shared" ca="1" si="40"/>
        <v/>
      </c>
      <c r="J137" s="107"/>
      <c r="K137" s="107"/>
      <c r="L137" s="107"/>
      <c r="M137" s="103" t="str">
        <f ca="1">IF(N137&lt;=$B$9,IF(N137&lt;$B$10,0,IF(N137=$B$10,SUM($T$6:T137),IF(N137=$B$10+1,IF((Q137-T137)&lt;=$M$5,(Q137-T137),$M$5),IF((Q137-T137)&lt;=$M$5-SUMIF($N$6:N136,"&gt;"&amp;$B$10,$M$6:M136),(Q137-T137),($M$5-SUMIF($N$6:N136,"&gt;"&amp;$B$10,$M$6:M136)))))),"")</f>
        <v/>
      </c>
      <c r="N137" s="30" t="str">
        <f t="shared" ca="1" si="46"/>
        <v/>
      </c>
      <c r="O137" s="110" t="str">
        <f t="shared" ca="1" si="41"/>
        <v/>
      </c>
      <c r="P137" s="110" t="str">
        <f t="shared" ca="1" si="33"/>
        <v/>
      </c>
      <c r="Q137" s="61" t="str">
        <f t="shared" ca="1" si="36"/>
        <v/>
      </c>
      <c r="R137" s="31" t="str">
        <f t="shared" ca="1" si="42"/>
        <v/>
      </c>
      <c r="S137" s="27" t="str">
        <f t="shared" ca="1" si="31"/>
        <v/>
      </c>
      <c r="T137" s="41" t="str">
        <f t="shared" ca="1" si="34"/>
        <v/>
      </c>
      <c r="U137" s="46"/>
      <c r="W137" s="51" t="str">
        <f t="shared" ca="1" si="32"/>
        <v/>
      </c>
      <c r="X137" s="8" t="str">
        <f t="shared" ca="1" si="43"/>
        <v/>
      </c>
      <c r="Y137" s="58" t="str">
        <f t="shared" ca="1" si="37"/>
        <v/>
      </c>
      <c r="Z137" s="59" t="str">
        <f t="shared" ca="1" si="44"/>
        <v/>
      </c>
      <c r="AA137" s="101" t="str">
        <f ca="1">IF(N137&lt;=$B$9,IF(N137&lt;$B$10,0,IF(N137=$B$10,SUM($T$6:T137),IF(N137=$B$10+1,IF((Y137-T137)&lt;=$T$5,(Y137-T137),$T$5),IF((Y137-T137)&lt;=$T$5-SUMIF($N$6:N136,"&gt;"&amp;$B$10,$M$6:M136),(Y137-T137),($T$5-SUMIF($N$6:N136,"&gt;"&amp;$B$10,$M$6:M136)))))),"")</f>
        <v/>
      </c>
      <c r="AB137" s="107"/>
    </row>
    <row r="138" spans="4:28" x14ac:dyDescent="0.25">
      <c r="D138" s="63"/>
      <c r="E138" s="2" t="str">
        <f t="shared" ca="1" si="45"/>
        <v/>
      </c>
      <c r="F138" s="11" t="str">
        <f t="shared" ca="1" si="38"/>
        <v/>
      </c>
      <c r="G138" s="11" t="str">
        <f t="shared" ca="1" si="39"/>
        <v/>
      </c>
      <c r="H138" s="12" t="str">
        <f t="shared" ca="1" si="35"/>
        <v/>
      </c>
      <c r="I138" s="11" t="str">
        <f t="shared" ca="1" si="40"/>
        <v/>
      </c>
      <c r="J138" s="107"/>
      <c r="K138" s="107"/>
      <c r="L138" s="107"/>
      <c r="M138" s="103" t="str">
        <f ca="1">IF(N138&lt;=$B$9,IF(N138&lt;$B$10,0,IF(N138=$B$10,SUM($T$6:T138),IF(N138=$B$10+1,IF((Q138-T138)&lt;=$M$5,(Q138-T138),$M$5),IF((Q138-T138)&lt;=$M$5-SUMIF($N$6:N137,"&gt;"&amp;$B$10,$M$6:M137),(Q138-T138),($M$5-SUMIF($N$6:N137,"&gt;"&amp;$B$10,$M$6:M137)))))),"")</f>
        <v/>
      </c>
      <c r="N138" s="30" t="str">
        <f t="shared" ca="1" si="46"/>
        <v/>
      </c>
      <c r="O138" s="110" t="str">
        <f t="shared" ca="1" si="41"/>
        <v/>
      </c>
      <c r="P138" s="110" t="str">
        <f t="shared" ca="1" si="33"/>
        <v/>
      </c>
      <c r="Q138" s="61" t="str">
        <f t="shared" ca="1" si="36"/>
        <v/>
      </c>
      <c r="R138" s="31" t="str">
        <f t="shared" ca="1" si="42"/>
        <v/>
      </c>
      <c r="S138" s="27" t="str">
        <f t="shared" ref="S138:S201" ca="1" si="47">IF(N138&lt;=$B$9, SUM(Q138,-H138),"")</f>
        <v/>
      </c>
      <c r="T138" s="41" t="str">
        <f t="shared" ca="1" si="34"/>
        <v/>
      </c>
      <c r="U138" s="46"/>
      <c r="W138" s="51" t="str">
        <f t="shared" ref="W138:W201" ca="1" si="48">IF(N138&lt;=$B$9,W137-X138,"")</f>
        <v/>
      </c>
      <c r="X138" s="8" t="str">
        <f t="shared" ca="1" si="43"/>
        <v/>
      </c>
      <c r="Y138" s="58" t="str">
        <f t="shared" ca="1" si="37"/>
        <v/>
      </c>
      <c r="Z138" s="59" t="str">
        <f t="shared" ca="1" si="44"/>
        <v/>
      </c>
      <c r="AA138" s="101" t="str">
        <f ca="1">IF(N138&lt;=$B$9,IF(N138&lt;$B$10,0,IF(N138=$B$10,SUM($T$6:T138),IF(N138=$B$10+1,IF((Y138-T138)&lt;=$T$5,(Y138-T138),$T$5),IF((Y138-T138)&lt;=$T$5-SUMIF($N$6:N137,"&gt;"&amp;$B$10,$M$6:M137),(Y138-T138),($T$5-SUMIF($N$6:N137,"&gt;"&amp;$B$10,$M$6:M137)))))),"")</f>
        <v/>
      </c>
      <c r="AB138" s="107"/>
    </row>
    <row r="139" spans="4:28" x14ac:dyDescent="0.25">
      <c r="D139" s="63"/>
      <c r="E139" s="2" t="str">
        <f t="shared" ca="1" si="45"/>
        <v/>
      </c>
      <c r="F139" s="11" t="str">
        <f t="shared" ca="1" si="38"/>
        <v/>
      </c>
      <c r="G139" s="11" t="str">
        <f t="shared" ca="1" si="39"/>
        <v/>
      </c>
      <c r="H139" s="12" t="str">
        <f t="shared" ca="1" si="35"/>
        <v/>
      </c>
      <c r="I139" s="11" t="str">
        <f t="shared" ca="1" si="40"/>
        <v/>
      </c>
      <c r="J139" s="107"/>
      <c r="K139" s="107"/>
      <c r="L139" s="107"/>
      <c r="M139" s="103" t="str">
        <f ca="1">IF(N139&lt;=$B$9,IF(N139&lt;$B$10,0,IF(N139=$B$10,SUM($T$6:T139),IF(N139=$B$10+1,IF((Q139-T139)&lt;=$M$5,(Q139-T139),$M$5),IF((Q139-T139)&lt;=$M$5-SUMIF($N$6:N138,"&gt;"&amp;$B$10,$M$6:M138),(Q139-T139),($M$5-SUMIF($N$6:N138,"&gt;"&amp;$B$10,$M$6:M138)))))),"")</f>
        <v/>
      </c>
      <c r="N139" s="30" t="str">
        <f t="shared" ca="1" si="46"/>
        <v/>
      </c>
      <c r="O139" s="110" t="str">
        <f t="shared" ca="1" si="41"/>
        <v/>
      </c>
      <c r="P139" s="110" t="str">
        <f t="shared" ref="P139:P202" ca="1" si="49">IF(N139&lt;=$B$10,"",IF(N139&lt;=$B$9,$B$13/360*30*R138+M139,""))</f>
        <v/>
      </c>
      <c r="Q139" s="61" t="str">
        <f t="shared" ca="1" si="36"/>
        <v/>
      </c>
      <c r="R139" s="31" t="str">
        <f t="shared" ca="1" si="42"/>
        <v/>
      </c>
      <c r="S139" s="27" t="str">
        <f t="shared" ca="1" si="47"/>
        <v/>
      </c>
      <c r="T139" s="41" t="str">
        <f t="shared" ref="T139:T202" ca="1" si="50">IF(N139&lt;=$B$9,$B$13/360*30*R138,"")</f>
        <v/>
      </c>
      <c r="U139" s="46"/>
      <c r="W139" s="51" t="str">
        <f t="shared" ca="1" si="48"/>
        <v/>
      </c>
      <c r="X139" s="8" t="str">
        <f t="shared" ca="1" si="43"/>
        <v/>
      </c>
      <c r="Y139" s="58" t="str">
        <f t="shared" ca="1" si="37"/>
        <v/>
      </c>
      <c r="Z139" s="59" t="str">
        <f t="shared" ca="1" si="44"/>
        <v/>
      </c>
      <c r="AA139" s="101" t="str">
        <f ca="1">IF(N139&lt;=$B$9,IF(N139&lt;$B$10,0,IF(N139=$B$10,SUM($T$6:T139),IF(N139=$B$10+1,IF((Y139-T139)&lt;=$T$5,(Y139-T139),$T$5),IF((Y139-T139)&lt;=$T$5-SUMIF($N$6:N138,"&gt;"&amp;$B$10,$M$6:M138),(Y139-T139),($T$5-SUMIF($N$6:N138,"&gt;"&amp;$B$10,$M$6:M138)))))),"")</f>
        <v/>
      </c>
      <c r="AB139" s="107"/>
    </row>
    <row r="140" spans="4:28" x14ac:dyDescent="0.25">
      <c r="D140" s="63"/>
      <c r="E140" s="2" t="str">
        <f t="shared" ca="1" si="45"/>
        <v/>
      </c>
      <c r="F140" s="11" t="str">
        <f t="shared" ca="1" si="38"/>
        <v/>
      </c>
      <c r="G140" s="11" t="str">
        <f t="shared" ca="1" si="39"/>
        <v/>
      </c>
      <c r="H140" s="12" t="str">
        <f t="shared" ca="1" si="35"/>
        <v/>
      </c>
      <c r="I140" s="11" t="str">
        <f t="shared" ca="1" si="40"/>
        <v/>
      </c>
      <c r="J140" s="107"/>
      <c r="K140" s="107"/>
      <c r="L140" s="107"/>
      <c r="M140" s="103" t="str">
        <f ca="1">IF(N140&lt;=$B$9,IF(N140&lt;$B$10,0,IF(N140=$B$10,SUM($T$6:T140),IF(N140=$B$10+1,IF((Q140-T140)&lt;=$M$5,(Q140-T140),$M$5),IF((Q140-T140)&lt;=$M$5-SUMIF($N$6:N139,"&gt;"&amp;$B$10,$M$6:M139),(Q140-T140),($M$5-SUMIF($N$6:N139,"&gt;"&amp;$B$10,$M$6:M139)))))),"")</f>
        <v/>
      </c>
      <c r="N140" s="30" t="str">
        <f t="shared" ca="1" si="46"/>
        <v/>
      </c>
      <c r="O140" s="110" t="str">
        <f t="shared" ca="1" si="41"/>
        <v/>
      </c>
      <c r="P140" s="110" t="str">
        <f t="shared" ca="1" si="49"/>
        <v/>
      </c>
      <c r="Q140" s="61" t="str">
        <f t="shared" ca="1" si="36"/>
        <v/>
      </c>
      <c r="R140" s="31" t="str">
        <f t="shared" ca="1" si="42"/>
        <v/>
      </c>
      <c r="S140" s="27" t="str">
        <f t="shared" ca="1" si="47"/>
        <v/>
      </c>
      <c r="T140" s="41" t="str">
        <f t="shared" ca="1" si="50"/>
        <v/>
      </c>
      <c r="U140" s="46"/>
      <c r="W140" s="51" t="str">
        <f t="shared" ca="1" si="48"/>
        <v/>
      </c>
      <c r="X140" s="8" t="str">
        <f t="shared" ca="1" si="43"/>
        <v/>
      </c>
      <c r="Y140" s="58" t="str">
        <f t="shared" ca="1" si="37"/>
        <v/>
      </c>
      <c r="Z140" s="59" t="str">
        <f t="shared" ca="1" si="44"/>
        <v/>
      </c>
      <c r="AA140" s="101" t="str">
        <f ca="1">IF(N140&lt;=$B$9,IF(N140&lt;$B$10,0,IF(N140=$B$10,SUM($T$6:T140),IF(N140=$B$10+1,IF((Y140-T140)&lt;=$T$5,(Y140-T140),$T$5),IF((Y140-T140)&lt;=$T$5-SUMIF($N$6:N139,"&gt;"&amp;$B$10,$M$6:M139),(Y140-T140),($T$5-SUMIF($N$6:N139,"&gt;"&amp;$B$10,$M$6:M139)))))),"")</f>
        <v/>
      </c>
      <c r="AB140" s="107"/>
    </row>
    <row r="141" spans="4:28" x14ac:dyDescent="0.25">
      <c r="D141" s="63"/>
      <c r="E141" s="2" t="str">
        <f t="shared" ca="1" si="45"/>
        <v/>
      </c>
      <c r="F141" s="11" t="str">
        <f t="shared" ca="1" si="38"/>
        <v/>
      </c>
      <c r="G141" s="11" t="str">
        <f t="shared" ca="1" si="39"/>
        <v/>
      </c>
      <c r="H141" s="12" t="str">
        <f t="shared" ca="1" si="35"/>
        <v/>
      </c>
      <c r="I141" s="11" t="str">
        <f t="shared" ca="1" si="40"/>
        <v/>
      </c>
      <c r="J141" s="107"/>
      <c r="K141" s="107"/>
      <c r="L141" s="107"/>
      <c r="M141" s="103" t="str">
        <f ca="1">IF(N141&lt;=$B$9,IF(N141&lt;$B$10,0,IF(N141=$B$10,SUM($T$6:T141),IF(N141=$B$10+1,IF((Q141-T141)&lt;=$M$5,(Q141-T141),$M$5),IF((Q141-T141)&lt;=$M$5-SUMIF($N$6:N140,"&gt;"&amp;$B$10,$M$6:M140),(Q141-T141),($M$5-SUMIF($N$6:N140,"&gt;"&amp;$B$10,$M$6:M140)))))),"")</f>
        <v/>
      </c>
      <c r="N141" s="30" t="str">
        <f t="shared" ca="1" si="46"/>
        <v/>
      </c>
      <c r="O141" s="110" t="str">
        <f t="shared" ca="1" si="41"/>
        <v/>
      </c>
      <c r="P141" s="110" t="str">
        <f t="shared" ca="1" si="49"/>
        <v/>
      </c>
      <c r="Q141" s="61" t="str">
        <f t="shared" ca="1" si="36"/>
        <v/>
      </c>
      <c r="R141" s="31" t="str">
        <f t="shared" ca="1" si="42"/>
        <v/>
      </c>
      <c r="S141" s="27" t="str">
        <f t="shared" ca="1" si="47"/>
        <v/>
      </c>
      <c r="T141" s="41" t="str">
        <f t="shared" ca="1" si="50"/>
        <v/>
      </c>
      <c r="U141" s="46"/>
      <c r="W141" s="51" t="str">
        <f t="shared" ca="1" si="48"/>
        <v/>
      </c>
      <c r="X141" s="8" t="str">
        <f t="shared" ca="1" si="43"/>
        <v/>
      </c>
      <c r="Y141" s="58" t="str">
        <f t="shared" ca="1" si="37"/>
        <v/>
      </c>
      <c r="Z141" s="59" t="str">
        <f t="shared" ca="1" si="44"/>
        <v/>
      </c>
      <c r="AA141" s="101" t="str">
        <f ca="1">IF(N141&lt;=$B$9,IF(N141&lt;$B$10,0,IF(N141=$B$10,SUM($T$6:T141),IF(N141=$B$10+1,IF((Y141-T141)&lt;=$T$5,(Y141-T141),$T$5),IF((Y141-T141)&lt;=$T$5-SUMIF($N$6:N140,"&gt;"&amp;$B$10,$M$6:M140),(Y141-T141),($T$5-SUMIF($N$6:N140,"&gt;"&amp;$B$10,$M$6:M140)))))),"")</f>
        <v/>
      </c>
      <c r="AB141" s="107"/>
    </row>
    <row r="142" spans="4:28" x14ac:dyDescent="0.25">
      <c r="D142" s="63"/>
      <c r="E142" s="2" t="str">
        <f t="shared" ca="1" si="45"/>
        <v/>
      </c>
      <c r="F142" s="11" t="str">
        <f t="shared" ca="1" si="38"/>
        <v/>
      </c>
      <c r="G142" s="11" t="str">
        <f t="shared" ca="1" si="39"/>
        <v/>
      </c>
      <c r="H142" s="12" t="str">
        <f t="shared" ca="1" si="35"/>
        <v/>
      </c>
      <c r="I142" s="11" t="str">
        <f t="shared" ca="1" si="40"/>
        <v/>
      </c>
      <c r="J142" s="107"/>
      <c r="K142" s="107"/>
      <c r="L142" s="107"/>
      <c r="M142" s="103" t="str">
        <f ca="1">IF(N142&lt;=$B$9,IF(N142&lt;$B$10,0,IF(N142=$B$10,SUM($T$6:T142),IF(N142=$B$10+1,IF((Q142-T142)&lt;=$M$5,(Q142-T142),$M$5),IF((Q142-T142)&lt;=$M$5-SUMIF($N$6:N141,"&gt;"&amp;$B$10,$M$6:M141),(Q142-T142),($M$5-SUMIF($N$6:N141,"&gt;"&amp;$B$10,$M$6:M141)))))),"")</f>
        <v/>
      </c>
      <c r="N142" s="30" t="str">
        <f t="shared" ca="1" si="46"/>
        <v/>
      </c>
      <c r="O142" s="110" t="str">
        <f t="shared" ca="1" si="41"/>
        <v/>
      </c>
      <c r="P142" s="110" t="str">
        <f t="shared" ca="1" si="49"/>
        <v/>
      </c>
      <c r="Q142" s="61" t="str">
        <f t="shared" ca="1" si="36"/>
        <v/>
      </c>
      <c r="R142" s="31" t="str">
        <f t="shared" ca="1" si="42"/>
        <v/>
      </c>
      <c r="S142" s="27" t="str">
        <f t="shared" ca="1" si="47"/>
        <v/>
      </c>
      <c r="T142" s="41" t="str">
        <f t="shared" ca="1" si="50"/>
        <v/>
      </c>
      <c r="U142" s="46"/>
      <c r="W142" s="51" t="str">
        <f t="shared" ca="1" si="48"/>
        <v/>
      </c>
      <c r="X142" s="8" t="str">
        <f t="shared" ca="1" si="43"/>
        <v/>
      </c>
      <c r="Y142" s="58" t="str">
        <f t="shared" ca="1" si="37"/>
        <v/>
      </c>
      <c r="Z142" s="59" t="str">
        <f t="shared" ca="1" si="44"/>
        <v/>
      </c>
      <c r="AA142" s="101" t="str">
        <f ca="1">IF(N142&lt;=$B$9,IF(N142&lt;$B$10,0,IF(N142=$B$10,SUM($T$6:T142),IF(N142=$B$10+1,IF((Y142-T142)&lt;=$T$5,(Y142-T142),$T$5),IF((Y142-T142)&lt;=$T$5-SUMIF($N$6:N141,"&gt;"&amp;$B$10,$M$6:M141),(Y142-T142),($T$5-SUMIF($N$6:N141,"&gt;"&amp;$B$10,$M$6:M141)))))),"")</f>
        <v/>
      </c>
      <c r="AB142" s="107"/>
    </row>
    <row r="143" spans="4:28" x14ac:dyDescent="0.25">
      <c r="D143" s="63"/>
      <c r="E143" s="2" t="str">
        <f t="shared" ca="1" si="45"/>
        <v/>
      </c>
      <c r="F143" s="11" t="str">
        <f t="shared" ca="1" si="38"/>
        <v/>
      </c>
      <c r="G143" s="11" t="str">
        <f t="shared" ca="1" si="39"/>
        <v/>
      </c>
      <c r="H143" s="12" t="str">
        <f t="shared" ca="1" si="35"/>
        <v/>
      </c>
      <c r="I143" s="11" t="str">
        <f t="shared" ca="1" si="40"/>
        <v/>
      </c>
      <c r="J143" s="107"/>
      <c r="K143" s="107"/>
      <c r="L143" s="107"/>
      <c r="M143" s="103" t="str">
        <f ca="1">IF(N143&lt;=$B$9,IF(N143&lt;$B$10,0,IF(N143=$B$10,SUM($T$6:T143),IF(N143=$B$10+1,IF((Q143-T143)&lt;=$M$5,(Q143-T143),$M$5),IF((Q143-T143)&lt;=$M$5-SUMIF($N$6:N142,"&gt;"&amp;$B$10,$M$6:M142),(Q143-T143),($M$5-SUMIF($N$6:N142,"&gt;"&amp;$B$10,$M$6:M142)))))),"")</f>
        <v/>
      </c>
      <c r="N143" s="30" t="str">
        <f t="shared" ca="1" si="46"/>
        <v/>
      </c>
      <c r="O143" s="110" t="str">
        <f t="shared" ca="1" si="41"/>
        <v/>
      </c>
      <c r="P143" s="110" t="str">
        <f t="shared" ca="1" si="49"/>
        <v/>
      </c>
      <c r="Q143" s="61" t="str">
        <f t="shared" ca="1" si="36"/>
        <v/>
      </c>
      <c r="R143" s="31" t="str">
        <f t="shared" ca="1" si="42"/>
        <v/>
      </c>
      <c r="S143" s="27" t="str">
        <f t="shared" ca="1" si="47"/>
        <v/>
      </c>
      <c r="T143" s="41" t="str">
        <f t="shared" ca="1" si="50"/>
        <v/>
      </c>
      <c r="U143" s="46"/>
      <c r="W143" s="51" t="str">
        <f t="shared" ca="1" si="48"/>
        <v/>
      </c>
      <c r="X143" s="8" t="str">
        <f t="shared" ca="1" si="43"/>
        <v/>
      </c>
      <c r="Y143" s="58" t="str">
        <f t="shared" ca="1" si="37"/>
        <v/>
      </c>
      <c r="Z143" s="59" t="str">
        <f t="shared" ca="1" si="44"/>
        <v/>
      </c>
      <c r="AA143" s="101" t="str">
        <f ca="1">IF(N143&lt;=$B$9,IF(N143&lt;$B$10,0,IF(N143=$B$10,SUM($T$6:T143),IF(N143=$B$10+1,IF((Y143-T143)&lt;=$T$5,(Y143-T143),$T$5),IF((Y143-T143)&lt;=$T$5-SUMIF($N$6:N142,"&gt;"&amp;$B$10,$M$6:M142),(Y143-T143),($T$5-SUMIF($N$6:N142,"&gt;"&amp;$B$10,$M$6:M142)))))),"")</f>
        <v/>
      </c>
      <c r="AB143" s="107"/>
    </row>
    <row r="144" spans="4:28" x14ac:dyDescent="0.25">
      <c r="D144" s="63"/>
      <c r="E144" s="2" t="str">
        <f t="shared" ca="1" si="45"/>
        <v/>
      </c>
      <c r="F144" s="11" t="str">
        <f t="shared" ca="1" si="38"/>
        <v/>
      </c>
      <c r="G144" s="11" t="str">
        <f ca="1">IF(E144&lt;=$B$9,$B$13/360*30*I143,"")</f>
        <v/>
      </c>
      <c r="H144" s="12" t="str">
        <f t="shared" ca="1" si="35"/>
        <v/>
      </c>
      <c r="I144" s="11" t="str">
        <f t="shared" ca="1" si="40"/>
        <v/>
      </c>
      <c r="J144" s="107"/>
      <c r="K144" s="107"/>
      <c r="L144" s="107"/>
      <c r="M144" s="103" t="str">
        <f ca="1">IF(N144&lt;=$B$9,IF(N144&lt;$B$10,0,IF(N144=$B$10,SUM($T$6:T144),IF(N144=$B$10+1,IF((Q144-T144)&lt;=$M$5,(Q144-T144),$M$5),IF((Q144-T144)&lt;=$M$5-SUMIF($N$6:N143,"&gt;"&amp;$B$10,$M$6:M143),(Q144-T144),($M$5-SUMIF($N$6:N143,"&gt;"&amp;$B$10,$M$6:M143)))))),"")</f>
        <v/>
      </c>
      <c r="N144" s="30" t="str">
        <f t="shared" ca="1" si="46"/>
        <v/>
      </c>
      <c r="O144" s="110" t="str">
        <f t="shared" ca="1" si="41"/>
        <v/>
      </c>
      <c r="P144" s="110" t="str">
        <f t="shared" ca="1" si="49"/>
        <v/>
      </c>
      <c r="Q144" s="61" t="str">
        <f t="shared" ca="1" si="36"/>
        <v/>
      </c>
      <c r="R144" s="31" t="str">
        <f t="shared" ca="1" si="42"/>
        <v/>
      </c>
      <c r="S144" s="27" t="str">
        <f t="shared" ca="1" si="47"/>
        <v/>
      </c>
      <c r="T144" s="41" t="str">
        <f t="shared" ca="1" si="50"/>
        <v/>
      </c>
      <c r="U144" s="46"/>
      <c r="W144" s="51" t="str">
        <f t="shared" ca="1" si="48"/>
        <v/>
      </c>
      <c r="X144" s="8" t="str">
        <f t="shared" ca="1" si="43"/>
        <v/>
      </c>
      <c r="Y144" s="58" t="str">
        <f t="shared" ca="1" si="37"/>
        <v/>
      </c>
      <c r="Z144" s="59" t="str">
        <f t="shared" ca="1" si="44"/>
        <v/>
      </c>
      <c r="AA144" s="101" t="str">
        <f ca="1">IF(N144&lt;=$B$9,IF(N144&lt;$B$10,0,IF(N144=$B$10,SUM($T$6:T144),IF(N144=$B$10+1,IF((Y144-T144)&lt;=$T$5,(Y144-T144),$T$5),IF((Y144-T144)&lt;=$T$5-SUMIF($N$6:N143,"&gt;"&amp;$B$10,$M$6:M143),(Y144-T144),($T$5-SUMIF($N$6:N143,"&gt;"&amp;$B$10,$M$6:M143)))))),"")</f>
        <v/>
      </c>
      <c r="AB144" s="107"/>
    </row>
    <row r="145" spans="4:28" x14ac:dyDescent="0.25">
      <c r="D145" s="63"/>
      <c r="E145" s="2" t="str">
        <f t="shared" ca="1" si="45"/>
        <v/>
      </c>
      <c r="F145" s="11" t="str">
        <f t="shared" ca="1" si="38"/>
        <v/>
      </c>
      <c r="G145" s="11" t="str">
        <f t="shared" ca="1" si="39"/>
        <v/>
      </c>
      <c r="H145" s="12" t="str">
        <f t="shared" ca="1" si="35"/>
        <v/>
      </c>
      <c r="I145" s="11" t="str">
        <f t="shared" ca="1" si="40"/>
        <v/>
      </c>
      <c r="J145" s="107"/>
      <c r="K145" s="107"/>
      <c r="L145" s="107"/>
      <c r="M145" s="103" t="str">
        <f ca="1">IF(N145&lt;=$B$9,IF(N145&lt;$B$10,0,IF(N145=$B$10,SUM($T$6:T145),IF(N145=$B$10+1,IF((Q145-T145)&lt;=$M$5,(Q145-T145),$M$5),IF((Q145-T145)&lt;=$M$5-SUMIF($N$6:N144,"&gt;"&amp;$B$10,$M$6:M144),(Q145-T145),($M$5-SUMIF($N$6:N144,"&gt;"&amp;$B$10,$M$6:M144)))))),"")</f>
        <v/>
      </c>
      <c r="N145" s="30" t="str">
        <f t="shared" ca="1" si="46"/>
        <v/>
      </c>
      <c r="O145" s="110" t="str">
        <f t="shared" ca="1" si="41"/>
        <v/>
      </c>
      <c r="P145" s="110" t="str">
        <f t="shared" ca="1" si="49"/>
        <v/>
      </c>
      <c r="Q145" s="61" t="str">
        <f t="shared" ca="1" si="36"/>
        <v/>
      </c>
      <c r="R145" s="31" t="str">
        <f t="shared" ca="1" si="42"/>
        <v/>
      </c>
      <c r="S145" s="27" t="str">
        <f t="shared" ca="1" si="47"/>
        <v/>
      </c>
      <c r="T145" s="41" t="str">
        <f t="shared" ca="1" si="50"/>
        <v/>
      </c>
      <c r="U145" s="46"/>
      <c r="W145" s="51" t="str">
        <f t="shared" ca="1" si="48"/>
        <v/>
      </c>
      <c r="X145" s="8" t="str">
        <f t="shared" ca="1" si="43"/>
        <v/>
      </c>
      <c r="Y145" s="58" t="str">
        <f t="shared" ca="1" si="37"/>
        <v/>
      </c>
      <c r="Z145" s="59" t="str">
        <f t="shared" ca="1" si="44"/>
        <v/>
      </c>
      <c r="AA145" s="101" t="str">
        <f ca="1">IF(N145&lt;=$B$9,IF(N145&lt;$B$10,0,IF(N145=$B$10,SUM($T$6:T145),IF(N145=$B$10+1,IF((Y145-T145)&lt;=$T$5,(Y145-T145),$T$5),IF((Y145-T145)&lt;=$T$5-SUMIF($N$6:N144,"&gt;"&amp;$B$10,$M$6:M144),(Y145-T145),($T$5-SUMIF($N$6:N144,"&gt;"&amp;$B$10,$M$6:M144)))))),"")</f>
        <v/>
      </c>
      <c r="AB145" s="107"/>
    </row>
    <row r="146" spans="4:28" x14ac:dyDescent="0.25">
      <c r="D146" s="63"/>
      <c r="E146" s="2" t="str">
        <f t="shared" ca="1" si="45"/>
        <v/>
      </c>
      <c r="F146" s="11" t="str">
        <f t="shared" ca="1" si="38"/>
        <v/>
      </c>
      <c r="G146" s="11" t="str">
        <f t="shared" ca="1" si="39"/>
        <v/>
      </c>
      <c r="H146" s="12" t="str">
        <f t="shared" ca="1" si="35"/>
        <v/>
      </c>
      <c r="I146" s="11" t="str">
        <f t="shared" ca="1" si="40"/>
        <v/>
      </c>
      <c r="J146" s="107"/>
      <c r="K146" s="107"/>
      <c r="L146" s="107"/>
      <c r="M146" s="103" t="str">
        <f ca="1">IF(N146&lt;=$B$9,IF(N146&lt;$B$10,0,IF(N146=$B$10,SUM($T$6:T146),IF(N146=$B$10+1,IF((Q146-T146)&lt;=$M$5,(Q146-T146),$M$5),IF((Q146-T146)&lt;=$M$5-SUMIF($N$6:N145,"&gt;"&amp;$B$10,$M$6:M145),(Q146-T146),($M$5-SUMIF($N$6:N145,"&gt;"&amp;$B$10,$M$6:M145)))))),"")</f>
        <v/>
      </c>
      <c r="N146" s="30" t="str">
        <f t="shared" ca="1" si="46"/>
        <v/>
      </c>
      <c r="O146" s="110" t="str">
        <f t="shared" ca="1" si="41"/>
        <v/>
      </c>
      <c r="P146" s="110" t="str">
        <f t="shared" ca="1" si="49"/>
        <v/>
      </c>
      <c r="Q146" s="61" t="str">
        <f t="shared" ca="1" si="36"/>
        <v/>
      </c>
      <c r="R146" s="31" t="str">
        <f t="shared" ca="1" si="42"/>
        <v/>
      </c>
      <c r="S146" s="27" t="str">
        <f t="shared" ca="1" si="47"/>
        <v/>
      </c>
      <c r="T146" s="41" t="str">
        <f t="shared" ca="1" si="50"/>
        <v/>
      </c>
      <c r="U146" s="46"/>
      <c r="W146" s="51" t="str">
        <f t="shared" ca="1" si="48"/>
        <v/>
      </c>
      <c r="X146" s="8" t="str">
        <f t="shared" ca="1" si="43"/>
        <v/>
      </c>
      <c r="Y146" s="58" t="str">
        <f t="shared" ca="1" si="37"/>
        <v/>
      </c>
      <c r="Z146" s="59" t="str">
        <f t="shared" ca="1" si="44"/>
        <v/>
      </c>
      <c r="AA146" s="101" t="str">
        <f ca="1">IF(N146&lt;=$B$9,IF(N146&lt;$B$10,0,IF(N146=$B$10,SUM($T$6:T146),IF(N146=$B$10+1,IF((Y146-T146)&lt;=$T$5,(Y146-T146),$T$5),IF((Y146-T146)&lt;=$T$5-SUMIF($N$6:N145,"&gt;"&amp;$B$10,$M$6:M145),(Y146-T146),($T$5-SUMIF($N$6:N145,"&gt;"&amp;$B$10,$M$6:M145)))))),"")</f>
        <v/>
      </c>
      <c r="AB146" s="107"/>
    </row>
    <row r="147" spans="4:28" x14ac:dyDescent="0.25">
      <c r="D147" s="63"/>
      <c r="E147" s="2" t="str">
        <f t="shared" ca="1" si="45"/>
        <v/>
      </c>
      <c r="F147" s="11" t="str">
        <f t="shared" ca="1" si="38"/>
        <v/>
      </c>
      <c r="G147" s="11" t="str">
        <f t="shared" ca="1" si="39"/>
        <v/>
      </c>
      <c r="H147" s="12" t="str">
        <f t="shared" ca="1" si="35"/>
        <v/>
      </c>
      <c r="I147" s="11" t="str">
        <f t="shared" ca="1" si="40"/>
        <v/>
      </c>
      <c r="J147" s="107"/>
      <c r="K147" s="107"/>
      <c r="L147" s="107"/>
      <c r="M147" s="103" t="str">
        <f ca="1">IF(N147&lt;=$B$9,IF(N147&lt;$B$10,0,IF(N147=$B$10,SUM($T$6:T147),IF(N147=$B$10+1,IF((Q147-T147)&lt;=$M$5,(Q147-T147),$M$5),IF((Q147-T147)&lt;=$M$5-SUMIF($N$6:N146,"&gt;"&amp;$B$10,$M$6:M146),(Q147-T147),($M$5-SUMIF($N$6:N146,"&gt;"&amp;$B$10,$M$6:M146)))))),"")</f>
        <v/>
      </c>
      <c r="N147" s="30" t="str">
        <f t="shared" ca="1" si="46"/>
        <v/>
      </c>
      <c r="O147" s="110" t="str">
        <f t="shared" ca="1" si="41"/>
        <v/>
      </c>
      <c r="P147" s="110" t="str">
        <f t="shared" ca="1" si="49"/>
        <v/>
      </c>
      <c r="Q147" s="61" t="str">
        <f t="shared" ca="1" si="36"/>
        <v/>
      </c>
      <c r="R147" s="31" t="str">
        <f t="shared" ca="1" si="42"/>
        <v/>
      </c>
      <c r="S147" s="27" t="str">
        <f t="shared" ca="1" si="47"/>
        <v/>
      </c>
      <c r="T147" s="41" t="str">
        <f t="shared" ca="1" si="50"/>
        <v/>
      </c>
      <c r="U147" s="46"/>
      <c r="W147" s="51" t="str">
        <f t="shared" ca="1" si="48"/>
        <v/>
      </c>
      <c r="X147" s="8" t="str">
        <f t="shared" ca="1" si="43"/>
        <v/>
      </c>
      <c r="Y147" s="58" t="str">
        <f t="shared" ca="1" si="37"/>
        <v/>
      </c>
      <c r="Z147" s="59" t="str">
        <f t="shared" ca="1" si="44"/>
        <v/>
      </c>
      <c r="AA147" s="101" t="str">
        <f ca="1">IF(N147&lt;=$B$9,IF(N147&lt;$B$10,0,IF(N147=$B$10,SUM($T$6:T147),IF(N147=$B$10+1,IF((Y147-T147)&lt;=$T$5,(Y147-T147),$T$5),IF((Y147-T147)&lt;=$T$5-SUMIF($N$6:N146,"&gt;"&amp;$B$10,$M$6:M146),(Y147-T147),($T$5-SUMIF($N$6:N146,"&gt;"&amp;$B$10,$M$6:M146)))))),"")</f>
        <v/>
      </c>
      <c r="AB147" s="107"/>
    </row>
    <row r="148" spans="4:28" x14ac:dyDescent="0.25">
      <c r="D148" s="63"/>
      <c r="E148" s="2" t="str">
        <f t="shared" ca="1" si="45"/>
        <v/>
      </c>
      <c r="F148" s="11" t="str">
        <f t="shared" ca="1" si="38"/>
        <v/>
      </c>
      <c r="G148" s="11" t="str">
        <f t="shared" ca="1" si="39"/>
        <v/>
      </c>
      <c r="H148" s="12" t="str">
        <f t="shared" ca="1" si="35"/>
        <v/>
      </c>
      <c r="I148" s="11" t="str">
        <f t="shared" ca="1" si="40"/>
        <v/>
      </c>
      <c r="J148" s="107"/>
      <c r="K148" s="107"/>
      <c r="L148" s="107"/>
      <c r="M148" s="103" t="str">
        <f ca="1">IF(N148&lt;=$B$9,IF(N148&lt;$B$10,0,IF(N148=$B$10,SUM($T$6:T148),IF(N148=$B$10+1,IF((Q148-T148)&lt;=$M$5,(Q148-T148),$M$5),IF((Q148-T148)&lt;=$M$5-SUMIF($N$6:N147,"&gt;"&amp;$B$10,$M$6:M147),(Q148-T148),($M$5-SUMIF($N$6:N147,"&gt;"&amp;$B$10,$M$6:M147)))))),"")</f>
        <v/>
      </c>
      <c r="N148" s="30" t="str">
        <f t="shared" ca="1" si="46"/>
        <v/>
      </c>
      <c r="O148" s="110" t="str">
        <f t="shared" ca="1" si="41"/>
        <v/>
      </c>
      <c r="P148" s="110" t="str">
        <f t="shared" ca="1" si="49"/>
        <v/>
      </c>
      <c r="Q148" s="61" t="str">
        <f t="shared" ca="1" si="36"/>
        <v/>
      </c>
      <c r="R148" s="31" t="str">
        <f t="shared" ca="1" si="42"/>
        <v/>
      </c>
      <c r="S148" s="27" t="str">
        <f t="shared" ca="1" si="47"/>
        <v/>
      </c>
      <c r="T148" s="41" t="str">
        <f t="shared" ca="1" si="50"/>
        <v/>
      </c>
      <c r="U148" s="46"/>
      <c r="W148" s="51" t="str">
        <f t="shared" ca="1" si="48"/>
        <v/>
      </c>
      <c r="X148" s="8" t="str">
        <f t="shared" ca="1" si="43"/>
        <v/>
      </c>
      <c r="Y148" s="58" t="str">
        <f t="shared" ca="1" si="37"/>
        <v/>
      </c>
      <c r="Z148" s="59" t="str">
        <f t="shared" ca="1" si="44"/>
        <v/>
      </c>
      <c r="AA148" s="101" t="str">
        <f ca="1">IF(N148&lt;=$B$9,IF(N148&lt;$B$10,0,IF(N148=$B$10,SUM($T$6:T148),IF(N148=$B$10+1,IF((Y148-T148)&lt;=$T$5,(Y148-T148),$T$5),IF((Y148-T148)&lt;=$T$5-SUMIF($N$6:N147,"&gt;"&amp;$B$10,$M$6:M147),(Y148-T148),($T$5-SUMIF($N$6:N147,"&gt;"&amp;$B$10,$M$6:M147)))))),"")</f>
        <v/>
      </c>
      <c r="AB148" s="107"/>
    </row>
    <row r="149" spans="4:28" x14ac:dyDescent="0.25">
      <c r="D149" s="63"/>
      <c r="E149" s="2" t="str">
        <f t="shared" ca="1" si="45"/>
        <v/>
      </c>
      <c r="F149" s="11" t="str">
        <f t="shared" ca="1" si="38"/>
        <v/>
      </c>
      <c r="G149" s="11" t="str">
        <f t="shared" ca="1" si="39"/>
        <v/>
      </c>
      <c r="H149" s="12" t="str">
        <f t="shared" ca="1" si="35"/>
        <v/>
      </c>
      <c r="I149" s="11" t="str">
        <f t="shared" ca="1" si="40"/>
        <v/>
      </c>
      <c r="J149" s="107"/>
      <c r="K149" s="107"/>
      <c r="L149" s="107"/>
      <c r="M149" s="103" t="str">
        <f ca="1">IF(N149&lt;=$B$9,IF(N149&lt;$B$10,0,IF(N149=$B$10,SUM($T$6:T149),IF(N149=$B$10+1,IF((Q149-T149)&lt;=$M$5,(Q149-T149),$M$5),IF((Q149-T149)&lt;=$M$5-SUMIF($N$6:N148,"&gt;"&amp;$B$10,$M$6:M148),(Q149-T149),($M$5-SUMIF($N$6:N148,"&gt;"&amp;$B$10,$M$6:M148)))))),"")</f>
        <v/>
      </c>
      <c r="N149" s="30" t="str">
        <f t="shared" ca="1" si="46"/>
        <v/>
      </c>
      <c r="O149" s="110" t="str">
        <f t="shared" ca="1" si="41"/>
        <v/>
      </c>
      <c r="P149" s="110" t="str">
        <f t="shared" ca="1" si="49"/>
        <v/>
      </c>
      <c r="Q149" s="61" t="str">
        <f t="shared" ca="1" si="36"/>
        <v/>
      </c>
      <c r="R149" s="31" t="str">
        <f t="shared" ca="1" si="42"/>
        <v/>
      </c>
      <c r="S149" s="27" t="str">
        <f t="shared" ca="1" si="47"/>
        <v/>
      </c>
      <c r="T149" s="41" t="str">
        <f t="shared" ca="1" si="50"/>
        <v/>
      </c>
      <c r="U149" s="46"/>
      <c r="W149" s="51" t="str">
        <f t="shared" ca="1" si="48"/>
        <v/>
      </c>
      <c r="X149" s="8" t="str">
        <f t="shared" ca="1" si="43"/>
        <v/>
      </c>
      <c r="Y149" s="58" t="str">
        <f t="shared" ca="1" si="37"/>
        <v/>
      </c>
      <c r="Z149" s="59" t="str">
        <f t="shared" ca="1" si="44"/>
        <v/>
      </c>
      <c r="AA149" s="101" t="str">
        <f ca="1">IF(N149&lt;=$B$9,IF(N149&lt;$B$10,0,IF(N149=$B$10,SUM($T$6:T149),IF(N149=$B$10+1,IF((Y149-T149)&lt;=$T$5,(Y149-T149),$T$5),IF((Y149-T149)&lt;=$T$5-SUMIF($N$6:N148,"&gt;"&amp;$B$10,$M$6:M148),(Y149-T149),($T$5-SUMIF($N$6:N148,"&gt;"&amp;$B$10,$M$6:M148)))))),"")</f>
        <v/>
      </c>
      <c r="AB149" s="107"/>
    </row>
    <row r="150" spans="4:28" x14ac:dyDescent="0.25">
      <c r="D150" s="63"/>
      <c r="E150" s="2" t="str">
        <f t="shared" ca="1" si="45"/>
        <v/>
      </c>
      <c r="F150" s="11" t="str">
        <f t="shared" ca="1" si="38"/>
        <v/>
      </c>
      <c r="G150" s="11" t="str">
        <f t="shared" ca="1" si="39"/>
        <v/>
      </c>
      <c r="H150" s="12" t="str">
        <f t="shared" ca="1" si="35"/>
        <v/>
      </c>
      <c r="I150" s="11" t="str">
        <f t="shared" ca="1" si="40"/>
        <v/>
      </c>
      <c r="J150" s="107"/>
      <c r="K150" s="107"/>
      <c r="L150" s="107"/>
      <c r="M150" s="103" t="str">
        <f ca="1">IF(N150&lt;=$B$9,IF(N150&lt;$B$10,0,IF(N150=$B$10,SUM($T$6:T150),IF(N150=$B$10+1,IF((Q150-T150)&lt;=$M$5,(Q150-T150),$M$5),IF((Q150-T150)&lt;=$M$5-SUMIF($N$6:N149,"&gt;"&amp;$B$10,$M$6:M149),(Q150-T150),($M$5-SUMIF($N$6:N149,"&gt;"&amp;$B$10,$M$6:M149)))))),"")</f>
        <v/>
      </c>
      <c r="N150" s="30" t="str">
        <f t="shared" ca="1" si="46"/>
        <v/>
      </c>
      <c r="O150" s="110" t="str">
        <f t="shared" ca="1" si="41"/>
        <v/>
      </c>
      <c r="P150" s="110" t="str">
        <f t="shared" ca="1" si="49"/>
        <v/>
      </c>
      <c r="Q150" s="61" t="str">
        <f t="shared" ca="1" si="36"/>
        <v/>
      </c>
      <c r="R150" s="31" t="str">
        <f t="shared" ca="1" si="42"/>
        <v/>
      </c>
      <c r="S150" s="27" t="str">
        <f t="shared" ca="1" si="47"/>
        <v/>
      </c>
      <c r="T150" s="41" t="str">
        <f t="shared" ca="1" si="50"/>
        <v/>
      </c>
      <c r="U150" s="46"/>
      <c r="W150" s="51" t="str">
        <f t="shared" ca="1" si="48"/>
        <v/>
      </c>
      <c r="X150" s="8" t="str">
        <f t="shared" ca="1" si="43"/>
        <v/>
      </c>
      <c r="Y150" s="58" t="str">
        <f t="shared" ca="1" si="37"/>
        <v/>
      </c>
      <c r="Z150" s="59" t="str">
        <f t="shared" ca="1" si="44"/>
        <v/>
      </c>
      <c r="AA150" s="101" t="str">
        <f ca="1">IF(N150&lt;=$B$9,IF(N150&lt;$B$10,0,IF(N150=$B$10,SUM($T$6:T150),IF(N150=$B$10+1,IF((Y150-T150)&lt;=$T$5,(Y150-T150),$T$5),IF((Y150-T150)&lt;=$T$5-SUMIF($N$6:N149,"&gt;"&amp;$B$10,$M$6:M149),(Y150-T150),($T$5-SUMIF($N$6:N149,"&gt;"&amp;$B$10,$M$6:M149)))))),"")</f>
        <v/>
      </c>
      <c r="AB150" s="107"/>
    </row>
    <row r="151" spans="4:28" x14ac:dyDescent="0.25">
      <c r="D151" s="63"/>
      <c r="E151" s="2" t="str">
        <f t="shared" ca="1" si="45"/>
        <v/>
      </c>
      <c r="F151" s="11" t="str">
        <f t="shared" ca="1" si="38"/>
        <v/>
      </c>
      <c r="G151" s="11" t="str">
        <f t="shared" ca="1" si="39"/>
        <v/>
      </c>
      <c r="H151" s="12" t="str">
        <f t="shared" ca="1" si="35"/>
        <v/>
      </c>
      <c r="I151" s="11" t="str">
        <f t="shared" ca="1" si="40"/>
        <v/>
      </c>
      <c r="J151" s="107"/>
      <c r="K151" s="107"/>
      <c r="L151" s="107"/>
      <c r="M151" s="103" t="str">
        <f ca="1">IF(N151&lt;=$B$9,IF(N151&lt;$B$10,0,IF(N151=$B$10,SUM($T$6:T151),IF(N151=$B$10+1,IF((Q151-T151)&lt;=$M$5,(Q151-T151),$M$5),IF((Q151-T151)&lt;=$M$5-SUMIF($N$6:N150,"&gt;"&amp;$B$10,$M$6:M150),(Q151-T151),($M$5-SUMIF($N$6:N150,"&gt;"&amp;$B$10,$M$6:M150)))))),"")</f>
        <v/>
      </c>
      <c r="N151" s="30" t="str">
        <f t="shared" ca="1" si="46"/>
        <v/>
      </c>
      <c r="O151" s="110" t="str">
        <f t="shared" ca="1" si="41"/>
        <v/>
      </c>
      <c r="P151" s="110" t="str">
        <f t="shared" ca="1" si="49"/>
        <v/>
      </c>
      <c r="Q151" s="61" t="str">
        <f t="shared" ca="1" si="36"/>
        <v/>
      </c>
      <c r="R151" s="31" t="str">
        <f t="shared" ca="1" si="42"/>
        <v/>
      </c>
      <c r="S151" s="27" t="str">
        <f t="shared" ca="1" si="47"/>
        <v/>
      </c>
      <c r="T151" s="41" t="str">
        <f t="shared" ca="1" si="50"/>
        <v/>
      </c>
      <c r="U151" s="46"/>
      <c r="W151" s="51" t="str">
        <f t="shared" ca="1" si="48"/>
        <v/>
      </c>
      <c r="X151" s="8" t="str">
        <f t="shared" ca="1" si="43"/>
        <v/>
      </c>
      <c r="Y151" s="58" t="str">
        <f t="shared" ca="1" si="37"/>
        <v/>
      </c>
      <c r="Z151" s="59" t="str">
        <f t="shared" ca="1" si="44"/>
        <v/>
      </c>
      <c r="AA151" s="101" t="str">
        <f ca="1">IF(N151&lt;=$B$9,IF(N151&lt;$B$10,0,IF(N151=$B$10,SUM($T$6:T151),IF(N151=$B$10+1,IF((Y151-T151)&lt;=$T$5,(Y151-T151),$T$5),IF((Y151-T151)&lt;=$T$5-SUMIF($N$6:N150,"&gt;"&amp;$B$10,$M$6:M150),(Y151-T151),($T$5-SUMIF($N$6:N150,"&gt;"&amp;$B$10,$M$6:M150)))))),"")</f>
        <v/>
      </c>
      <c r="AB151" s="107"/>
    </row>
    <row r="152" spans="4:28" x14ac:dyDescent="0.25">
      <c r="D152" s="63"/>
      <c r="E152" s="2" t="str">
        <f t="shared" ca="1" si="45"/>
        <v/>
      </c>
      <c r="F152" s="11" t="str">
        <f t="shared" ca="1" si="38"/>
        <v/>
      </c>
      <c r="G152" s="11" t="str">
        <f t="shared" ca="1" si="39"/>
        <v/>
      </c>
      <c r="H152" s="12" t="str">
        <f t="shared" ca="1" si="35"/>
        <v/>
      </c>
      <c r="I152" s="11" t="str">
        <f t="shared" ca="1" si="40"/>
        <v/>
      </c>
      <c r="J152" s="107"/>
      <c r="K152" s="107"/>
      <c r="L152" s="107"/>
      <c r="M152" s="103" t="str">
        <f ca="1">IF(N152&lt;=$B$9,IF(N152&lt;$B$10,0,IF(N152=$B$10,SUM($T$6:T152),IF(N152=$B$10+1,IF((Q152-T152)&lt;=$M$5,(Q152-T152),$M$5),IF((Q152-T152)&lt;=$M$5-SUMIF($N$6:N151,"&gt;"&amp;$B$10,$M$6:M151),(Q152-T152),($M$5-SUMIF($N$6:N151,"&gt;"&amp;$B$10,$M$6:M151)))))),"")</f>
        <v/>
      </c>
      <c r="N152" s="30" t="str">
        <f t="shared" ca="1" si="46"/>
        <v/>
      </c>
      <c r="O152" s="110" t="str">
        <f t="shared" ca="1" si="41"/>
        <v/>
      </c>
      <c r="P152" s="110" t="str">
        <f t="shared" ca="1" si="49"/>
        <v/>
      </c>
      <c r="Q152" s="61" t="str">
        <f t="shared" ca="1" si="36"/>
        <v/>
      </c>
      <c r="R152" s="31" t="str">
        <f t="shared" ca="1" si="42"/>
        <v/>
      </c>
      <c r="S152" s="27" t="str">
        <f t="shared" ca="1" si="47"/>
        <v/>
      </c>
      <c r="T152" s="41" t="str">
        <f t="shared" ca="1" si="50"/>
        <v/>
      </c>
      <c r="U152" s="46"/>
      <c r="W152" s="51" t="str">
        <f t="shared" ca="1" si="48"/>
        <v/>
      </c>
      <c r="X152" s="8" t="str">
        <f t="shared" ca="1" si="43"/>
        <v/>
      </c>
      <c r="Y152" s="58" t="str">
        <f t="shared" ca="1" si="37"/>
        <v/>
      </c>
      <c r="Z152" s="59" t="str">
        <f t="shared" ca="1" si="44"/>
        <v/>
      </c>
      <c r="AA152" s="101" t="str">
        <f ca="1">IF(N152&lt;=$B$9,IF(N152&lt;$B$10,0,IF(N152=$B$10,SUM($T$6:T152),IF(N152=$B$10+1,IF((Y152-T152)&lt;=$T$5,(Y152-T152),$T$5),IF((Y152-T152)&lt;=$T$5-SUMIF($N$6:N151,"&gt;"&amp;$B$10,$M$6:M151),(Y152-T152),($T$5-SUMIF($N$6:N151,"&gt;"&amp;$B$10,$M$6:M151)))))),"")</f>
        <v/>
      </c>
      <c r="AB152" s="107"/>
    </row>
    <row r="153" spans="4:28" x14ac:dyDescent="0.25">
      <c r="D153" s="63"/>
      <c r="E153" s="2" t="str">
        <f t="shared" ca="1" si="45"/>
        <v/>
      </c>
      <c r="F153" s="11" t="str">
        <f t="shared" ca="1" si="38"/>
        <v/>
      </c>
      <c r="G153" s="11" t="str">
        <f t="shared" ca="1" si="39"/>
        <v/>
      </c>
      <c r="H153" s="12" t="str">
        <f t="shared" ca="1" si="35"/>
        <v/>
      </c>
      <c r="I153" s="11" t="str">
        <f t="shared" ca="1" si="40"/>
        <v/>
      </c>
      <c r="J153" s="107"/>
      <c r="K153" s="107"/>
      <c r="L153" s="107"/>
      <c r="M153" s="103" t="str">
        <f ca="1">IF(N153&lt;=$B$9,IF(N153&lt;$B$10,0,IF(N153=$B$10,SUM($T$6:T153),IF(N153=$B$10+1,IF((Q153-T153)&lt;=$M$5,(Q153-T153),$M$5),IF((Q153-T153)&lt;=$M$5-SUMIF($N$6:N152,"&gt;"&amp;$B$10,$M$6:M152),(Q153-T153),($M$5-SUMIF($N$6:N152,"&gt;"&amp;$B$10,$M$6:M152)))))),"")</f>
        <v/>
      </c>
      <c r="N153" s="30" t="str">
        <f t="shared" ca="1" si="46"/>
        <v/>
      </c>
      <c r="O153" s="110" t="str">
        <f t="shared" ca="1" si="41"/>
        <v/>
      </c>
      <c r="P153" s="110" t="str">
        <f t="shared" ca="1" si="49"/>
        <v/>
      </c>
      <c r="Q153" s="61" t="str">
        <f t="shared" ca="1" si="36"/>
        <v/>
      </c>
      <c r="R153" s="31" t="str">
        <f t="shared" ca="1" si="42"/>
        <v/>
      </c>
      <c r="S153" s="27" t="str">
        <f t="shared" ca="1" si="47"/>
        <v/>
      </c>
      <c r="T153" s="65" t="str">
        <f t="shared" ca="1" si="50"/>
        <v/>
      </c>
      <c r="U153" s="66"/>
      <c r="V153" s="47"/>
      <c r="W153" s="51" t="str">
        <f t="shared" ca="1" si="48"/>
        <v/>
      </c>
      <c r="X153" s="8" t="str">
        <f t="shared" ca="1" si="43"/>
        <v/>
      </c>
      <c r="Y153" s="58" t="str">
        <f t="shared" ca="1" si="37"/>
        <v/>
      </c>
      <c r="Z153" s="59" t="str">
        <f t="shared" ca="1" si="44"/>
        <v/>
      </c>
      <c r="AA153" s="101" t="str">
        <f ca="1">IF(N153&lt;=$B$9,IF(N153&lt;$B$10,0,IF(N153=$B$10,SUM($T$6:T153),IF(N153=$B$10+1,IF((Y153-T153)&lt;=$T$5,(Y153-T153),$T$5),IF((Y153-T153)&lt;=$T$5-SUMIF($N$6:N152,"&gt;"&amp;$B$10,$M$6:M152),(Y153-T153),($T$5-SUMIF($N$6:N152,"&gt;"&amp;$B$10,$M$6:M152)))))),"")</f>
        <v/>
      </c>
      <c r="AB153" s="107"/>
    </row>
    <row r="154" spans="4:28" x14ac:dyDescent="0.25">
      <c r="D154" s="63"/>
      <c r="E154" s="2" t="str">
        <f t="shared" ca="1" si="45"/>
        <v/>
      </c>
      <c r="F154" s="11" t="str">
        <f t="shared" ca="1" si="38"/>
        <v/>
      </c>
      <c r="G154" s="11" t="str">
        <f t="shared" ca="1" si="39"/>
        <v/>
      </c>
      <c r="H154" s="12" t="str">
        <f t="shared" ca="1" si="35"/>
        <v/>
      </c>
      <c r="I154" s="11" t="str">
        <f t="shared" ca="1" si="40"/>
        <v/>
      </c>
      <c r="J154" s="107"/>
      <c r="K154" s="107"/>
      <c r="L154" s="107"/>
      <c r="M154" s="103" t="str">
        <f ca="1">IF(N154&lt;=$B$9,IF(N154&lt;$B$10,0,IF(N154=$B$10,SUM($T$6:T154),IF(N154=$B$10+1,IF((Q154-T154)&lt;=$M$5,(Q154-T154),$M$5),IF((Q154-T154)&lt;=$M$5-SUMIF($N$6:N153,"&gt;"&amp;$B$10,$M$6:M153),(Q154-T154),($M$5-SUMIF($N$6:N153,"&gt;"&amp;$B$10,$M$6:M153)))))),"")</f>
        <v/>
      </c>
      <c r="N154" s="30" t="str">
        <f t="shared" ca="1" si="46"/>
        <v/>
      </c>
      <c r="O154" s="110" t="str">
        <f t="shared" ca="1" si="41"/>
        <v/>
      </c>
      <c r="P154" s="110" t="str">
        <f t="shared" ca="1" si="49"/>
        <v/>
      </c>
      <c r="Q154" s="61" t="str">
        <f t="shared" ca="1" si="36"/>
        <v/>
      </c>
      <c r="R154" s="31" t="str">
        <f t="shared" ca="1" si="42"/>
        <v/>
      </c>
      <c r="S154" s="27" t="str">
        <f t="shared" ca="1" si="47"/>
        <v/>
      </c>
      <c r="T154" s="65" t="str">
        <f t="shared" ca="1" si="50"/>
        <v/>
      </c>
      <c r="U154" s="66"/>
      <c r="V154" s="67"/>
      <c r="W154" s="51" t="str">
        <f t="shared" ca="1" si="48"/>
        <v/>
      </c>
      <c r="X154" s="8" t="str">
        <f t="shared" ca="1" si="43"/>
        <v/>
      </c>
      <c r="Y154" s="58" t="str">
        <f t="shared" ca="1" si="37"/>
        <v/>
      </c>
      <c r="Z154" s="59" t="str">
        <f t="shared" ca="1" si="44"/>
        <v/>
      </c>
      <c r="AA154" s="101" t="str">
        <f ca="1">IF(N154&lt;=$B$9,IF(N154&lt;$B$10,0,IF(N154=$B$10,SUM($T$6:T154),IF(N154=$B$10+1,IF((Y154-T154)&lt;=$T$5,(Y154-T154),$T$5),IF((Y154-T154)&lt;=$T$5-SUMIF($N$6:N153,"&gt;"&amp;$B$10,$M$6:M153),(Y154-T154),($T$5-SUMIF($N$6:N153,"&gt;"&amp;$B$10,$M$6:M153)))))),"")</f>
        <v/>
      </c>
      <c r="AB154" s="107"/>
    </row>
    <row r="155" spans="4:28" x14ac:dyDescent="0.25">
      <c r="D155" s="63"/>
      <c r="E155" s="2" t="str">
        <f t="shared" ca="1" si="45"/>
        <v/>
      </c>
      <c r="F155" s="11" t="str">
        <f t="shared" ca="1" si="38"/>
        <v/>
      </c>
      <c r="G155" s="11" t="str">
        <f t="shared" ca="1" si="39"/>
        <v/>
      </c>
      <c r="H155" s="12" t="str">
        <f t="shared" ca="1" si="35"/>
        <v/>
      </c>
      <c r="I155" s="11" t="str">
        <f t="shared" ca="1" si="40"/>
        <v/>
      </c>
      <c r="J155" s="107"/>
      <c r="K155" s="107"/>
      <c r="L155" s="107"/>
      <c r="M155" s="103" t="str">
        <f ca="1">IF(N155&lt;=$B$9,IF(N155&lt;$B$10,0,IF(N155=$B$10,SUM($T$6:T155),IF(N155=$B$10+1,IF((Q155-T155)&lt;=$M$5,(Q155-T155),$M$5),IF((Q155-T155)&lt;=$M$5-SUMIF($N$6:N154,"&gt;"&amp;$B$10,$M$6:M154),(Q155-T155),($M$5-SUMIF($N$6:N154,"&gt;"&amp;$B$10,$M$6:M154)))))),"")</f>
        <v/>
      </c>
      <c r="N155" s="30" t="str">
        <f t="shared" ca="1" si="46"/>
        <v/>
      </c>
      <c r="O155" s="110" t="str">
        <f t="shared" ca="1" si="41"/>
        <v/>
      </c>
      <c r="P155" s="110" t="str">
        <f t="shared" ca="1" si="49"/>
        <v/>
      </c>
      <c r="Q155" s="61" t="str">
        <f t="shared" ca="1" si="36"/>
        <v/>
      </c>
      <c r="R155" s="31" t="str">
        <f t="shared" ca="1" si="42"/>
        <v/>
      </c>
      <c r="S155" s="27" t="str">
        <f t="shared" ca="1" si="47"/>
        <v/>
      </c>
      <c r="T155" s="65" t="str">
        <f t="shared" ca="1" si="50"/>
        <v/>
      </c>
      <c r="U155" s="66"/>
      <c r="V155" s="47"/>
      <c r="W155" s="51" t="str">
        <f t="shared" ca="1" si="48"/>
        <v/>
      </c>
      <c r="X155" s="8" t="str">
        <f t="shared" ca="1" si="43"/>
        <v/>
      </c>
      <c r="Y155" s="58" t="str">
        <f t="shared" ca="1" si="37"/>
        <v/>
      </c>
      <c r="Z155" s="59" t="str">
        <f t="shared" ca="1" si="44"/>
        <v/>
      </c>
      <c r="AA155" s="101" t="str">
        <f ca="1">IF(N155&lt;=$B$9,IF(N155&lt;$B$10,0,IF(N155=$B$10,SUM($T$6:T155),IF(N155=$B$10+1,IF((Y155-T155)&lt;=$T$5,(Y155-T155),$T$5),IF((Y155-T155)&lt;=$T$5-SUMIF($N$6:N154,"&gt;"&amp;$B$10,$M$6:M154),(Y155-T155),($T$5-SUMIF($N$6:N154,"&gt;"&amp;$B$10,$M$6:M154)))))),"")</f>
        <v/>
      </c>
      <c r="AB155" s="107"/>
    </row>
    <row r="156" spans="4:28" x14ac:dyDescent="0.25">
      <c r="D156" s="63"/>
      <c r="E156" s="2" t="str">
        <f t="shared" ca="1" si="45"/>
        <v/>
      </c>
      <c r="F156" s="11" t="str">
        <f t="shared" ca="1" si="38"/>
        <v/>
      </c>
      <c r="G156" s="11" t="str">
        <f t="shared" ca="1" si="39"/>
        <v/>
      </c>
      <c r="H156" s="12" t="str">
        <f t="shared" ca="1" si="35"/>
        <v/>
      </c>
      <c r="I156" s="11" t="str">
        <f t="shared" ca="1" si="40"/>
        <v/>
      </c>
      <c r="J156" s="107"/>
      <c r="K156" s="107"/>
      <c r="L156" s="107"/>
      <c r="M156" s="103" t="str">
        <f ca="1">IF(N156&lt;=$B$9,IF(N156&lt;$B$10,0,IF(N156=$B$10,SUM($T$6:T156),IF(N156=$B$10+1,IF((Q156-T156)&lt;=$M$5,(Q156-T156),$M$5),IF((Q156-T156)&lt;=$M$5-SUMIF($N$6:N155,"&gt;"&amp;$B$10,$M$6:M155),(Q156-T156),($M$5-SUMIF($N$6:N155,"&gt;"&amp;$B$10,$M$6:M155)))))),"")</f>
        <v/>
      </c>
      <c r="N156" s="30" t="str">
        <f t="shared" ca="1" si="46"/>
        <v/>
      </c>
      <c r="O156" s="110" t="str">
        <f t="shared" ca="1" si="41"/>
        <v/>
      </c>
      <c r="P156" s="110" t="str">
        <f t="shared" ca="1" si="49"/>
        <v/>
      </c>
      <c r="Q156" s="61" t="str">
        <f t="shared" ca="1" si="36"/>
        <v/>
      </c>
      <c r="R156" s="31" t="str">
        <f t="shared" ca="1" si="42"/>
        <v/>
      </c>
      <c r="S156" s="27" t="str">
        <f t="shared" ca="1" si="47"/>
        <v/>
      </c>
      <c r="T156" s="65" t="str">
        <f t="shared" ca="1" si="50"/>
        <v/>
      </c>
      <c r="U156" s="66"/>
      <c r="V156" s="47"/>
      <c r="W156" s="51" t="str">
        <f t="shared" ca="1" si="48"/>
        <v/>
      </c>
      <c r="X156" s="8" t="str">
        <f t="shared" ca="1" si="43"/>
        <v/>
      </c>
      <c r="Y156" s="58" t="str">
        <f t="shared" ca="1" si="37"/>
        <v/>
      </c>
      <c r="Z156" s="59" t="str">
        <f t="shared" ca="1" si="44"/>
        <v/>
      </c>
      <c r="AA156" s="101" t="str">
        <f ca="1">IF(N156&lt;=$B$9,IF(N156&lt;$B$10,0,IF(N156=$B$10,SUM($T$6:T156),IF(N156=$B$10+1,IF((Y156-T156)&lt;=$T$5,(Y156-T156),$T$5),IF((Y156-T156)&lt;=$T$5-SUMIF($N$6:N155,"&gt;"&amp;$B$10,$M$6:M155),(Y156-T156),($T$5-SUMIF($N$6:N155,"&gt;"&amp;$B$10,$M$6:M155)))))),"")</f>
        <v/>
      </c>
      <c r="AB156" s="107"/>
    </row>
    <row r="157" spans="4:28" x14ac:dyDescent="0.25">
      <c r="D157" s="63"/>
      <c r="E157" s="2" t="str">
        <f t="shared" ca="1" si="45"/>
        <v/>
      </c>
      <c r="F157" s="11" t="str">
        <f t="shared" ca="1" si="38"/>
        <v/>
      </c>
      <c r="G157" s="11" t="str">
        <f t="shared" ca="1" si="39"/>
        <v/>
      </c>
      <c r="H157" s="12" t="str">
        <f t="shared" ca="1" si="35"/>
        <v/>
      </c>
      <c r="I157" s="11" t="str">
        <f t="shared" ca="1" si="40"/>
        <v/>
      </c>
      <c r="J157" s="107"/>
      <c r="K157" s="107"/>
      <c r="L157" s="107"/>
      <c r="M157" s="103" t="str">
        <f ca="1">IF(N157&lt;=$B$9,IF(N157&lt;$B$10,0,IF(N157=$B$10,SUM($T$6:T157),IF(N157=$B$10+1,IF((Q157-T157)&lt;=$M$5,(Q157-T157),$M$5),IF((Q157-T157)&lt;=$M$5-SUMIF($N$6:N156,"&gt;"&amp;$B$10,$M$6:M156),(Q157-T157),($M$5-SUMIF($N$6:N156,"&gt;"&amp;$B$10,$M$6:M156)))))),"")</f>
        <v/>
      </c>
      <c r="N157" s="30" t="str">
        <f t="shared" ca="1" si="46"/>
        <v/>
      </c>
      <c r="O157" s="110" t="str">
        <f t="shared" ca="1" si="41"/>
        <v/>
      </c>
      <c r="P157" s="110" t="str">
        <f t="shared" ca="1" si="49"/>
        <v/>
      </c>
      <c r="Q157" s="61" t="str">
        <f t="shared" ca="1" si="36"/>
        <v/>
      </c>
      <c r="R157" s="31" t="str">
        <f t="shared" ca="1" si="42"/>
        <v/>
      </c>
      <c r="S157" s="27" t="str">
        <f t="shared" ca="1" si="47"/>
        <v/>
      </c>
      <c r="T157" s="41" t="str">
        <f t="shared" ca="1" si="50"/>
        <v/>
      </c>
      <c r="U157" s="46"/>
      <c r="W157" s="51" t="str">
        <f t="shared" ca="1" si="48"/>
        <v/>
      </c>
      <c r="X157" s="8" t="str">
        <f t="shared" ca="1" si="43"/>
        <v/>
      </c>
      <c r="Y157" s="58" t="str">
        <f t="shared" ca="1" si="37"/>
        <v/>
      </c>
      <c r="Z157" s="59" t="str">
        <f t="shared" ca="1" si="44"/>
        <v/>
      </c>
      <c r="AA157" s="101" t="str">
        <f ca="1">IF(N157&lt;=$B$9,IF(N157&lt;$B$10,0,IF(N157=$B$10,SUM($T$6:T157),IF(N157=$B$10+1,IF((Y157-T157)&lt;=$T$5,(Y157-T157),$T$5),IF((Y157-T157)&lt;=$T$5-SUMIF($N$6:N156,"&gt;"&amp;$B$10,$M$6:M156),(Y157-T157),($T$5-SUMIF($N$6:N156,"&gt;"&amp;$B$10,$M$6:M156)))))),"")</f>
        <v/>
      </c>
      <c r="AB157" s="107"/>
    </row>
    <row r="158" spans="4:28" x14ac:dyDescent="0.25">
      <c r="D158" s="63"/>
      <c r="E158" s="2" t="str">
        <f t="shared" ca="1" si="45"/>
        <v/>
      </c>
      <c r="F158" s="11" t="str">
        <f t="shared" ca="1" si="38"/>
        <v/>
      </c>
      <c r="G158" s="11" t="str">
        <f t="shared" ca="1" si="39"/>
        <v/>
      </c>
      <c r="H158" s="12" t="str">
        <f t="shared" ca="1" si="35"/>
        <v/>
      </c>
      <c r="I158" s="11" t="str">
        <f t="shared" ca="1" si="40"/>
        <v/>
      </c>
      <c r="J158" s="107"/>
      <c r="K158" s="107"/>
      <c r="L158" s="107"/>
      <c r="M158" s="103" t="str">
        <f ca="1">IF(N158&lt;=$B$9,IF(N158&lt;$B$10,0,IF(N158=$B$10,SUM($T$6:T158),IF(N158=$B$10+1,IF((Q158-T158)&lt;=$M$5,(Q158-T158),$M$5),IF((Q158-T158)&lt;=$M$5-SUMIF($N$6:N157,"&gt;"&amp;$B$10,$M$6:M157),(Q158-T158),($M$5-SUMIF($N$6:N157,"&gt;"&amp;$B$10,$M$6:M157)))))),"")</f>
        <v/>
      </c>
      <c r="N158" s="30" t="str">
        <f t="shared" ca="1" si="46"/>
        <v/>
      </c>
      <c r="O158" s="110" t="str">
        <f t="shared" ca="1" si="41"/>
        <v/>
      </c>
      <c r="P158" s="110" t="str">
        <f t="shared" ca="1" si="49"/>
        <v/>
      </c>
      <c r="Q158" s="61" t="str">
        <f t="shared" ca="1" si="36"/>
        <v/>
      </c>
      <c r="R158" s="31" t="str">
        <f t="shared" ca="1" si="42"/>
        <v/>
      </c>
      <c r="S158" s="27" t="str">
        <f t="shared" ca="1" si="47"/>
        <v/>
      </c>
      <c r="T158" s="41" t="str">
        <f t="shared" ca="1" si="50"/>
        <v/>
      </c>
      <c r="U158" s="46"/>
      <c r="W158" s="51" t="str">
        <f t="shared" ca="1" si="48"/>
        <v/>
      </c>
      <c r="X158" s="8" t="str">
        <f t="shared" ca="1" si="43"/>
        <v/>
      </c>
      <c r="Y158" s="58" t="str">
        <f t="shared" ca="1" si="37"/>
        <v/>
      </c>
      <c r="Z158" s="59" t="str">
        <f t="shared" ca="1" si="44"/>
        <v/>
      </c>
      <c r="AA158" s="101" t="str">
        <f ca="1">IF(N158&lt;=$B$9,IF(N158&lt;$B$10,0,IF(N158=$B$10,SUM($T$6:T158),IF(N158=$B$10+1,IF((Y158-T158)&lt;=$T$5,(Y158-T158),$T$5),IF((Y158-T158)&lt;=$T$5-SUMIF($N$6:N157,"&gt;"&amp;$B$10,$M$6:M157),(Y158-T158),($T$5-SUMIF($N$6:N157,"&gt;"&amp;$B$10,$M$6:M157)))))),"")</f>
        <v/>
      </c>
      <c r="AB158" s="107"/>
    </row>
    <row r="159" spans="4:28" x14ac:dyDescent="0.25">
      <c r="D159" s="63"/>
      <c r="E159" s="2" t="str">
        <f t="shared" ca="1" si="45"/>
        <v/>
      </c>
      <c r="F159" s="11" t="str">
        <f t="shared" ca="1" si="38"/>
        <v/>
      </c>
      <c r="G159" s="11" t="str">
        <f t="shared" ca="1" si="39"/>
        <v/>
      </c>
      <c r="H159" s="12" t="str">
        <f t="shared" ca="1" si="35"/>
        <v/>
      </c>
      <c r="I159" s="11" t="str">
        <f t="shared" ca="1" si="40"/>
        <v/>
      </c>
      <c r="J159" s="107"/>
      <c r="K159" s="107"/>
      <c r="L159" s="107"/>
      <c r="M159" s="103" t="str">
        <f ca="1">IF(N159&lt;=$B$9,IF(N159&lt;$B$10,0,IF(N159=$B$10,SUM($T$6:T159),IF(N159=$B$10+1,IF((Q159-T159)&lt;=$M$5,(Q159-T159),$M$5),IF((Q159-T159)&lt;=$M$5-SUMIF($N$6:N158,"&gt;"&amp;$B$10,$M$6:M158),(Q159-T159),($M$5-SUMIF($N$6:N158,"&gt;"&amp;$B$10,$M$6:M158)))))),"")</f>
        <v/>
      </c>
      <c r="N159" s="30" t="str">
        <f t="shared" ca="1" si="46"/>
        <v/>
      </c>
      <c r="O159" s="110" t="str">
        <f t="shared" ca="1" si="41"/>
        <v/>
      </c>
      <c r="P159" s="110" t="str">
        <f t="shared" ca="1" si="49"/>
        <v/>
      </c>
      <c r="Q159" s="61" t="str">
        <f t="shared" ca="1" si="36"/>
        <v/>
      </c>
      <c r="R159" s="31" t="str">
        <f t="shared" ca="1" si="42"/>
        <v/>
      </c>
      <c r="S159" s="27" t="str">
        <f t="shared" ca="1" si="47"/>
        <v/>
      </c>
      <c r="T159" s="41" t="str">
        <f t="shared" ca="1" si="50"/>
        <v/>
      </c>
      <c r="U159" s="46"/>
      <c r="W159" s="51" t="str">
        <f t="shared" ca="1" si="48"/>
        <v/>
      </c>
      <c r="X159" s="8" t="str">
        <f t="shared" ca="1" si="43"/>
        <v/>
      </c>
      <c r="Y159" s="58" t="str">
        <f t="shared" ca="1" si="37"/>
        <v/>
      </c>
      <c r="Z159" s="59" t="str">
        <f t="shared" ca="1" si="44"/>
        <v/>
      </c>
      <c r="AA159" s="101" t="str">
        <f ca="1">IF(N159&lt;=$B$9,IF(N159&lt;$B$10,0,IF(N159=$B$10,SUM($T$6:T159),IF(N159=$B$10+1,IF((Y159-T159)&lt;=$T$5,(Y159-T159),$T$5),IF((Y159-T159)&lt;=$T$5-SUMIF($N$6:N158,"&gt;"&amp;$B$10,$M$6:M158),(Y159-T159),($T$5-SUMIF($N$6:N158,"&gt;"&amp;$B$10,$M$6:M158)))))),"")</f>
        <v/>
      </c>
      <c r="AB159" s="107"/>
    </row>
    <row r="160" spans="4:28" x14ac:dyDescent="0.25">
      <c r="D160" s="63"/>
      <c r="E160" s="2" t="str">
        <f t="shared" ca="1" si="45"/>
        <v/>
      </c>
      <c r="F160" s="11" t="str">
        <f t="shared" ca="1" si="38"/>
        <v/>
      </c>
      <c r="G160" s="11" t="str">
        <f t="shared" ca="1" si="39"/>
        <v/>
      </c>
      <c r="H160" s="12" t="str">
        <f t="shared" ca="1" si="35"/>
        <v/>
      </c>
      <c r="I160" s="11" t="str">
        <f t="shared" ca="1" si="40"/>
        <v/>
      </c>
      <c r="J160" s="107"/>
      <c r="K160" s="107"/>
      <c r="L160" s="107"/>
      <c r="M160" s="103" t="str">
        <f ca="1">IF(N160&lt;=$B$9,IF(N160&lt;$B$10,0,IF(N160=$B$10,SUM($T$6:T160),IF(N160=$B$10+1,IF((Q160-T160)&lt;=$M$5,(Q160-T160),$M$5),IF((Q160-T160)&lt;=$M$5-SUMIF($N$6:N159,"&gt;"&amp;$B$10,$M$6:M159),(Q160-T160),($M$5-SUMIF($N$6:N159,"&gt;"&amp;$B$10,$M$6:M159)))))),"")</f>
        <v/>
      </c>
      <c r="N160" s="30" t="str">
        <f t="shared" ca="1" si="46"/>
        <v/>
      </c>
      <c r="O160" s="110" t="str">
        <f t="shared" ca="1" si="41"/>
        <v/>
      </c>
      <c r="P160" s="110" t="str">
        <f t="shared" ca="1" si="49"/>
        <v/>
      </c>
      <c r="Q160" s="61" t="str">
        <f t="shared" ca="1" si="36"/>
        <v/>
      </c>
      <c r="R160" s="31" t="str">
        <f t="shared" ca="1" si="42"/>
        <v/>
      </c>
      <c r="S160" s="27" t="str">
        <f t="shared" ca="1" si="47"/>
        <v/>
      </c>
      <c r="T160" s="41" t="str">
        <f t="shared" ca="1" si="50"/>
        <v/>
      </c>
      <c r="U160" s="46"/>
      <c r="W160" s="51" t="str">
        <f t="shared" ca="1" si="48"/>
        <v/>
      </c>
      <c r="X160" s="8" t="str">
        <f t="shared" ca="1" si="43"/>
        <v/>
      </c>
      <c r="Y160" s="58" t="str">
        <f t="shared" ca="1" si="37"/>
        <v/>
      </c>
      <c r="Z160" s="59" t="str">
        <f t="shared" ca="1" si="44"/>
        <v/>
      </c>
      <c r="AA160" s="101" t="str">
        <f ca="1">IF(N160&lt;=$B$9,IF(N160&lt;$B$10,0,IF(N160=$B$10,SUM($T$6:T160),IF(N160=$B$10+1,IF((Y160-T160)&lt;=$T$5,(Y160-T160),$T$5),IF((Y160-T160)&lt;=$T$5-SUMIF($N$6:N159,"&gt;"&amp;$B$10,$M$6:M159),(Y160-T160),($T$5-SUMIF($N$6:N159,"&gt;"&amp;$B$10,$M$6:M159)))))),"")</f>
        <v/>
      </c>
      <c r="AB160" s="107"/>
    </row>
    <row r="161" spans="4:28" x14ac:dyDescent="0.25">
      <c r="D161" s="63"/>
      <c r="E161" s="2" t="str">
        <f t="shared" ca="1" si="45"/>
        <v/>
      </c>
      <c r="F161" s="11" t="str">
        <f t="shared" ca="1" si="38"/>
        <v/>
      </c>
      <c r="G161" s="11" t="str">
        <f t="shared" ca="1" si="39"/>
        <v/>
      </c>
      <c r="H161" s="12" t="str">
        <f t="shared" ca="1" si="35"/>
        <v/>
      </c>
      <c r="I161" s="11" t="str">
        <f t="shared" ca="1" si="40"/>
        <v/>
      </c>
      <c r="J161" s="107"/>
      <c r="K161" s="107"/>
      <c r="L161" s="107"/>
      <c r="M161" s="103" t="str">
        <f ca="1">IF(N161&lt;=$B$9,IF(N161&lt;$B$10,0,IF(N161=$B$10,SUM($T$6:T161),IF(N161=$B$10+1,IF((Q161-T161)&lt;=$M$5,(Q161-T161),$M$5),IF((Q161-T161)&lt;=$M$5-SUMIF($N$6:N160,"&gt;"&amp;$B$10,$M$6:M160),(Q161-T161),($M$5-SUMIF($N$6:N160,"&gt;"&amp;$B$10,$M$6:M160)))))),"")</f>
        <v/>
      </c>
      <c r="N161" s="30" t="str">
        <f t="shared" ca="1" si="46"/>
        <v/>
      </c>
      <c r="O161" s="110" t="str">
        <f t="shared" ca="1" si="41"/>
        <v/>
      </c>
      <c r="P161" s="110" t="str">
        <f t="shared" ca="1" si="49"/>
        <v/>
      </c>
      <c r="Q161" s="61" t="str">
        <f t="shared" ca="1" si="36"/>
        <v/>
      </c>
      <c r="R161" s="31" t="str">
        <f t="shared" ca="1" si="42"/>
        <v/>
      </c>
      <c r="S161" s="27" t="str">
        <f t="shared" ca="1" si="47"/>
        <v/>
      </c>
      <c r="T161" s="41" t="str">
        <f t="shared" ca="1" si="50"/>
        <v/>
      </c>
      <c r="U161" s="46"/>
      <c r="W161" s="51" t="str">
        <f t="shared" ca="1" si="48"/>
        <v/>
      </c>
      <c r="X161" s="8" t="str">
        <f t="shared" ca="1" si="43"/>
        <v/>
      </c>
      <c r="Y161" s="58" t="str">
        <f t="shared" ca="1" si="37"/>
        <v/>
      </c>
      <c r="Z161" s="59" t="str">
        <f t="shared" ca="1" si="44"/>
        <v/>
      </c>
      <c r="AA161" s="101" t="str">
        <f ca="1">IF(N161&lt;=$B$9,IF(N161&lt;$B$10,0,IF(N161=$B$10,SUM($T$6:T161),IF(N161=$B$10+1,IF((Y161-T161)&lt;=$T$5,(Y161-T161),$T$5),IF((Y161-T161)&lt;=$T$5-SUMIF($N$6:N160,"&gt;"&amp;$B$10,$M$6:M160),(Y161-T161),($T$5-SUMIF($N$6:N160,"&gt;"&amp;$B$10,$M$6:M160)))))),"")</f>
        <v/>
      </c>
      <c r="AB161" s="107"/>
    </row>
    <row r="162" spans="4:28" x14ac:dyDescent="0.25">
      <c r="D162" s="63"/>
      <c r="E162" s="2" t="str">
        <f t="shared" ca="1" si="45"/>
        <v/>
      </c>
      <c r="F162" s="11" t="str">
        <f t="shared" ca="1" si="38"/>
        <v/>
      </c>
      <c r="G162" s="11" t="str">
        <f t="shared" ca="1" si="39"/>
        <v/>
      </c>
      <c r="H162" s="12" t="str">
        <f t="shared" ca="1" si="35"/>
        <v/>
      </c>
      <c r="I162" s="11" t="str">
        <f t="shared" ca="1" si="40"/>
        <v/>
      </c>
      <c r="J162" s="107"/>
      <c r="K162" s="107"/>
      <c r="L162" s="107"/>
      <c r="M162" s="103" t="str">
        <f ca="1">IF(N162&lt;=$B$9,IF(N162&lt;$B$10,0,IF(N162=$B$10,SUM($T$6:T162),IF(N162=$B$10+1,IF((Q162-T162)&lt;=$M$5,(Q162-T162),$M$5),IF((Q162-T162)&lt;=$M$5-SUMIF($N$6:N161,"&gt;"&amp;$B$10,$M$6:M161),(Q162-T162),($M$5-SUMIF($N$6:N161,"&gt;"&amp;$B$10,$M$6:M161)))))),"")</f>
        <v/>
      </c>
      <c r="N162" s="30" t="str">
        <f t="shared" ca="1" si="46"/>
        <v/>
      </c>
      <c r="O162" s="110" t="str">
        <f t="shared" ca="1" si="41"/>
        <v/>
      </c>
      <c r="P162" s="110" t="str">
        <f t="shared" ca="1" si="49"/>
        <v/>
      </c>
      <c r="Q162" s="61" t="str">
        <f t="shared" ca="1" si="36"/>
        <v/>
      </c>
      <c r="R162" s="31" t="str">
        <f t="shared" ca="1" si="42"/>
        <v/>
      </c>
      <c r="S162" s="27" t="str">
        <f t="shared" ca="1" si="47"/>
        <v/>
      </c>
      <c r="T162" s="41" t="str">
        <f t="shared" ca="1" si="50"/>
        <v/>
      </c>
      <c r="U162" s="46"/>
      <c r="W162" s="51" t="str">
        <f t="shared" ca="1" si="48"/>
        <v/>
      </c>
      <c r="X162" s="8" t="str">
        <f t="shared" ca="1" si="43"/>
        <v/>
      </c>
      <c r="Y162" s="58" t="str">
        <f t="shared" ca="1" si="37"/>
        <v/>
      </c>
      <c r="Z162" s="59" t="str">
        <f t="shared" ca="1" si="44"/>
        <v/>
      </c>
      <c r="AA162" s="101" t="str">
        <f ca="1">IF(N162&lt;=$B$9,IF(N162&lt;$B$10,0,IF(N162=$B$10,SUM($T$6:T162),IF(N162=$B$10+1,IF((Y162-T162)&lt;=$T$5,(Y162-T162),$T$5),IF((Y162-T162)&lt;=$T$5-SUMIF($N$6:N161,"&gt;"&amp;$B$10,$M$6:M161),(Y162-T162),($T$5-SUMIF($N$6:N161,"&gt;"&amp;$B$10,$M$6:M161)))))),"")</f>
        <v/>
      </c>
      <c r="AB162" s="107"/>
    </row>
    <row r="163" spans="4:28" x14ac:dyDescent="0.25">
      <c r="D163" s="63"/>
      <c r="E163" s="2" t="str">
        <f t="shared" ca="1" si="45"/>
        <v/>
      </c>
      <c r="F163" s="11" t="str">
        <f t="shared" ca="1" si="38"/>
        <v/>
      </c>
      <c r="G163" s="11" t="str">
        <f t="shared" ca="1" si="39"/>
        <v/>
      </c>
      <c r="H163" s="12" t="str">
        <f t="shared" ca="1" si="35"/>
        <v/>
      </c>
      <c r="I163" s="11" t="str">
        <f t="shared" ca="1" si="40"/>
        <v/>
      </c>
      <c r="J163" s="107"/>
      <c r="K163" s="107"/>
      <c r="L163" s="107"/>
      <c r="M163" s="103" t="str">
        <f ca="1">IF(N163&lt;=$B$9,IF(N163&lt;$B$10,0,IF(N163=$B$10,SUM($T$6:T163),IF(N163=$B$10+1,IF((Q163-T163)&lt;=$M$5,(Q163-T163),$M$5),IF((Q163-T163)&lt;=$M$5-SUMIF($N$6:N162,"&gt;"&amp;$B$10,$M$6:M162),(Q163-T163),($M$5-SUMIF($N$6:N162,"&gt;"&amp;$B$10,$M$6:M162)))))),"")</f>
        <v/>
      </c>
      <c r="N163" s="30" t="str">
        <f t="shared" ca="1" si="46"/>
        <v/>
      </c>
      <c r="O163" s="110" t="str">
        <f t="shared" ca="1" si="41"/>
        <v/>
      </c>
      <c r="P163" s="110" t="str">
        <f t="shared" ca="1" si="49"/>
        <v/>
      </c>
      <c r="Q163" s="61" t="str">
        <f t="shared" ca="1" si="36"/>
        <v/>
      </c>
      <c r="R163" s="31" t="str">
        <f t="shared" ca="1" si="42"/>
        <v/>
      </c>
      <c r="S163" s="27" t="str">
        <f t="shared" ca="1" si="47"/>
        <v/>
      </c>
      <c r="T163" s="41" t="str">
        <f t="shared" ca="1" si="50"/>
        <v/>
      </c>
      <c r="U163" s="46"/>
      <c r="W163" s="51" t="str">
        <f t="shared" ca="1" si="48"/>
        <v/>
      </c>
      <c r="X163" s="8" t="str">
        <f t="shared" ca="1" si="43"/>
        <v/>
      </c>
      <c r="Y163" s="58" t="str">
        <f t="shared" ca="1" si="37"/>
        <v/>
      </c>
      <c r="Z163" s="59" t="str">
        <f t="shared" ca="1" si="44"/>
        <v/>
      </c>
      <c r="AA163" s="101" t="str">
        <f ca="1">IF(N163&lt;=$B$9,IF(N163&lt;$B$10,0,IF(N163=$B$10,SUM($T$6:T163),IF(N163=$B$10+1,IF((Y163-T163)&lt;=$T$5,(Y163-T163),$T$5),IF((Y163-T163)&lt;=$T$5-SUMIF($N$6:N162,"&gt;"&amp;$B$10,$M$6:M162),(Y163-T163),($T$5-SUMIF($N$6:N162,"&gt;"&amp;$B$10,$M$6:M162)))))),"")</f>
        <v/>
      </c>
      <c r="AB163" s="107"/>
    </row>
    <row r="164" spans="4:28" x14ac:dyDescent="0.25">
      <c r="D164" s="63"/>
      <c r="E164" s="2" t="str">
        <f t="shared" ca="1" si="45"/>
        <v/>
      </c>
      <c r="F164" s="11" t="str">
        <f t="shared" ca="1" si="38"/>
        <v/>
      </c>
      <c r="G164" s="11" t="str">
        <f t="shared" ca="1" si="39"/>
        <v/>
      </c>
      <c r="H164" s="12" t="str">
        <f t="shared" ca="1" si="35"/>
        <v/>
      </c>
      <c r="I164" s="11" t="str">
        <f t="shared" ca="1" si="40"/>
        <v/>
      </c>
      <c r="J164" s="107"/>
      <c r="K164" s="107"/>
      <c r="L164" s="107"/>
      <c r="M164" s="103" t="str">
        <f ca="1">IF(N164&lt;=$B$9,IF(N164&lt;$B$10,0,IF(N164=$B$10,SUM($T$6:T164),IF(N164=$B$10+1,IF((Q164-T164)&lt;=$M$5,(Q164-T164),$M$5),IF((Q164-T164)&lt;=$M$5-SUMIF($N$6:N163,"&gt;"&amp;$B$10,$M$6:M163),(Q164-T164),($M$5-SUMIF($N$6:N163,"&gt;"&amp;$B$10,$M$6:M163)))))),"")</f>
        <v/>
      </c>
      <c r="N164" s="30" t="str">
        <f t="shared" ca="1" si="46"/>
        <v/>
      </c>
      <c r="O164" s="110" t="str">
        <f t="shared" ca="1" si="41"/>
        <v/>
      </c>
      <c r="P164" s="110" t="str">
        <f t="shared" ca="1" si="49"/>
        <v/>
      </c>
      <c r="Q164" s="61" t="str">
        <f t="shared" ca="1" si="36"/>
        <v/>
      </c>
      <c r="R164" s="31" t="str">
        <f t="shared" ca="1" si="42"/>
        <v/>
      </c>
      <c r="S164" s="27" t="str">
        <f t="shared" ca="1" si="47"/>
        <v/>
      </c>
      <c r="T164" s="41" t="str">
        <f t="shared" ca="1" si="50"/>
        <v/>
      </c>
      <c r="U164" s="46"/>
      <c r="W164" s="51" t="str">
        <f t="shared" ca="1" si="48"/>
        <v/>
      </c>
      <c r="X164" s="8" t="str">
        <f t="shared" ca="1" si="43"/>
        <v/>
      </c>
      <c r="Y164" s="58" t="str">
        <f t="shared" ca="1" si="37"/>
        <v/>
      </c>
      <c r="Z164" s="59" t="str">
        <f t="shared" ca="1" si="44"/>
        <v/>
      </c>
      <c r="AA164" s="101" t="str">
        <f ca="1">IF(N164&lt;=$B$9,IF(N164&lt;$B$10,0,IF(N164=$B$10,SUM($T$6:T164),IF(N164=$B$10+1,IF((Y164-T164)&lt;=$T$5,(Y164-T164),$T$5),IF((Y164-T164)&lt;=$T$5-SUMIF($N$6:N163,"&gt;"&amp;$B$10,$M$6:M163),(Y164-T164),($T$5-SUMIF($N$6:N163,"&gt;"&amp;$B$10,$M$6:M163)))))),"")</f>
        <v/>
      </c>
      <c r="AB164" s="107"/>
    </row>
    <row r="165" spans="4:28" x14ac:dyDescent="0.25">
      <c r="D165" s="63"/>
      <c r="E165" s="2" t="str">
        <f t="shared" ca="1" si="45"/>
        <v/>
      </c>
      <c r="F165" s="11" t="str">
        <f t="shared" ca="1" si="38"/>
        <v/>
      </c>
      <c r="G165" s="11" t="str">
        <f t="shared" ca="1" si="39"/>
        <v/>
      </c>
      <c r="H165" s="12" t="str">
        <f t="shared" ca="1" si="35"/>
        <v/>
      </c>
      <c r="I165" s="11" t="str">
        <f t="shared" ca="1" si="40"/>
        <v/>
      </c>
      <c r="J165" s="107"/>
      <c r="K165" s="107"/>
      <c r="L165" s="107"/>
      <c r="M165" s="103" t="str">
        <f ca="1">IF(N165&lt;=$B$9,IF(N165&lt;$B$10,0,IF(N165=$B$10,SUM($T$6:T165),IF(N165=$B$10+1,IF((Q165-T165)&lt;=$M$5,(Q165-T165),$M$5),IF((Q165-T165)&lt;=$M$5-SUMIF($N$6:N164,"&gt;"&amp;$B$10,$M$6:M164),(Q165-T165),($M$5-SUMIF($N$6:N164,"&gt;"&amp;$B$10,$M$6:M164)))))),"")</f>
        <v/>
      </c>
      <c r="N165" s="30" t="str">
        <f t="shared" ca="1" si="46"/>
        <v/>
      </c>
      <c r="O165" s="110" t="str">
        <f t="shared" ca="1" si="41"/>
        <v/>
      </c>
      <c r="P165" s="110" t="str">
        <f t="shared" ca="1" si="49"/>
        <v/>
      </c>
      <c r="Q165" s="61" t="str">
        <f t="shared" ca="1" si="36"/>
        <v/>
      </c>
      <c r="R165" s="31" t="str">
        <f t="shared" ca="1" si="42"/>
        <v/>
      </c>
      <c r="S165" s="27" t="str">
        <f t="shared" ca="1" si="47"/>
        <v/>
      </c>
      <c r="T165" s="41" t="str">
        <f t="shared" ca="1" si="50"/>
        <v/>
      </c>
      <c r="U165" s="46"/>
      <c r="W165" s="51" t="str">
        <f t="shared" ca="1" si="48"/>
        <v/>
      </c>
      <c r="X165" s="8" t="str">
        <f t="shared" ca="1" si="43"/>
        <v/>
      </c>
      <c r="Y165" s="58" t="str">
        <f t="shared" ca="1" si="37"/>
        <v/>
      </c>
      <c r="Z165" s="59" t="str">
        <f t="shared" ca="1" si="44"/>
        <v/>
      </c>
      <c r="AA165" s="101" t="str">
        <f ca="1">IF(N165&lt;=$B$9,IF(N165&lt;$B$10,0,IF(N165=$B$10,SUM($T$6:T165),IF(N165=$B$10+1,IF((Y165-T165)&lt;=$T$5,(Y165-T165),$T$5),IF((Y165-T165)&lt;=$T$5-SUMIF($N$6:N164,"&gt;"&amp;$B$10,$M$6:M164),(Y165-T165),($T$5-SUMIF($N$6:N164,"&gt;"&amp;$B$10,$M$6:M164)))))),"")</f>
        <v/>
      </c>
      <c r="AB165" s="107"/>
    </row>
    <row r="166" spans="4:28" x14ac:dyDescent="0.25">
      <c r="D166" s="63"/>
      <c r="E166" s="2" t="str">
        <f t="shared" ca="1" si="45"/>
        <v/>
      </c>
      <c r="F166" s="11" t="str">
        <f t="shared" ca="1" si="38"/>
        <v/>
      </c>
      <c r="G166" s="11" t="str">
        <f t="shared" ca="1" si="39"/>
        <v/>
      </c>
      <c r="H166" s="12" t="str">
        <f t="shared" ca="1" si="35"/>
        <v/>
      </c>
      <c r="I166" s="11" t="str">
        <f t="shared" ca="1" si="40"/>
        <v/>
      </c>
      <c r="J166" s="107"/>
      <c r="K166" s="107"/>
      <c r="L166" s="107"/>
      <c r="M166" s="103" t="str">
        <f ca="1">IF(N166&lt;=$B$9,IF(N166&lt;$B$10,0,IF(N166=$B$10,SUM($T$6:T166),IF(N166=$B$10+1,IF((Q166-T166)&lt;=$M$5,(Q166-T166),$M$5),IF((Q166-T166)&lt;=$M$5-SUMIF($N$6:N165,"&gt;"&amp;$B$10,$M$6:M165),(Q166-T166),($M$5-SUMIF($N$6:N165,"&gt;"&amp;$B$10,$M$6:M165)))))),"")</f>
        <v/>
      </c>
      <c r="N166" s="30" t="str">
        <f t="shared" ca="1" si="46"/>
        <v/>
      </c>
      <c r="O166" s="110" t="str">
        <f t="shared" ca="1" si="41"/>
        <v/>
      </c>
      <c r="P166" s="110" t="str">
        <f t="shared" ca="1" si="49"/>
        <v/>
      </c>
      <c r="Q166" s="61" t="str">
        <f t="shared" ca="1" si="36"/>
        <v/>
      </c>
      <c r="R166" s="31" t="str">
        <f t="shared" ca="1" si="42"/>
        <v/>
      </c>
      <c r="S166" s="27" t="str">
        <f t="shared" ca="1" si="47"/>
        <v/>
      </c>
      <c r="T166" s="41" t="str">
        <f t="shared" ca="1" si="50"/>
        <v/>
      </c>
      <c r="U166" s="46"/>
      <c r="W166" s="51" t="str">
        <f t="shared" ca="1" si="48"/>
        <v/>
      </c>
      <c r="X166" s="8" t="str">
        <f t="shared" ca="1" si="43"/>
        <v/>
      </c>
      <c r="Y166" s="58" t="str">
        <f t="shared" ca="1" si="37"/>
        <v/>
      </c>
      <c r="Z166" s="59" t="str">
        <f t="shared" ca="1" si="44"/>
        <v/>
      </c>
      <c r="AA166" s="101" t="str">
        <f ca="1">IF(N166&lt;=$B$9,IF(N166&lt;$B$10,0,IF(N166=$B$10,SUM($T$6:T166),IF(N166=$B$10+1,IF((Y166-T166)&lt;=$T$5,(Y166-T166),$T$5),IF((Y166-T166)&lt;=$T$5-SUMIF($N$6:N165,"&gt;"&amp;$B$10,$M$6:M165),(Y166-T166),($T$5-SUMIF($N$6:N165,"&gt;"&amp;$B$10,$M$6:M165)))))),"")</f>
        <v/>
      </c>
      <c r="AB166" s="107"/>
    </row>
    <row r="167" spans="4:28" x14ac:dyDescent="0.25">
      <c r="D167" s="63"/>
      <c r="E167" s="2" t="str">
        <f t="shared" ca="1" si="45"/>
        <v/>
      </c>
      <c r="F167" s="11" t="str">
        <f t="shared" ca="1" si="38"/>
        <v/>
      </c>
      <c r="G167" s="11" t="str">
        <f t="shared" ca="1" si="39"/>
        <v/>
      </c>
      <c r="H167" s="12" t="str">
        <f t="shared" ca="1" si="35"/>
        <v/>
      </c>
      <c r="I167" s="11" t="str">
        <f t="shared" ca="1" si="40"/>
        <v/>
      </c>
      <c r="J167" s="107"/>
      <c r="K167" s="107"/>
      <c r="L167" s="107"/>
      <c r="M167" s="103" t="str">
        <f ca="1">IF(N167&lt;=$B$9,IF(N167&lt;$B$10,0,IF(N167=$B$10,SUM($T$6:T167),IF(N167=$B$10+1,IF((Q167-T167)&lt;=$M$5,(Q167-T167),$M$5),IF((Q167-T167)&lt;=$M$5-SUMIF($N$6:N166,"&gt;"&amp;$B$10,$M$6:M166),(Q167-T167),($M$5-SUMIF($N$6:N166,"&gt;"&amp;$B$10,$M$6:M166)))))),"")</f>
        <v/>
      </c>
      <c r="N167" s="30" t="str">
        <f t="shared" ca="1" si="46"/>
        <v/>
      </c>
      <c r="O167" s="110" t="str">
        <f t="shared" ca="1" si="41"/>
        <v/>
      </c>
      <c r="P167" s="110" t="str">
        <f t="shared" ca="1" si="49"/>
        <v/>
      </c>
      <c r="Q167" s="61" t="str">
        <f t="shared" ca="1" si="36"/>
        <v/>
      </c>
      <c r="R167" s="31" t="str">
        <f t="shared" ca="1" si="42"/>
        <v/>
      </c>
      <c r="S167" s="27" t="str">
        <f t="shared" ca="1" si="47"/>
        <v/>
      </c>
      <c r="T167" s="41" t="str">
        <f t="shared" ca="1" si="50"/>
        <v/>
      </c>
      <c r="U167" s="46"/>
      <c r="W167" s="51" t="str">
        <f t="shared" ca="1" si="48"/>
        <v/>
      </c>
      <c r="X167" s="8" t="str">
        <f t="shared" ca="1" si="43"/>
        <v/>
      </c>
      <c r="Y167" s="58" t="str">
        <f t="shared" ca="1" si="37"/>
        <v/>
      </c>
      <c r="Z167" s="59" t="str">
        <f t="shared" ca="1" si="44"/>
        <v/>
      </c>
      <c r="AA167" s="101" t="str">
        <f ca="1">IF(N167&lt;=$B$9,IF(N167&lt;$B$10,0,IF(N167=$B$10,SUM($T$6:T167),IF(N167=$B$10+1,IF((Y167-T167)&lt;=$T$5,(Y167-T167),$T$5),IF((Y167-T167)&lt;=$T$5-SUMIF($N$6:N166,"&gt;"&amp;$B$10,$M$6:M166),(Y167-T167),($T$5-SUMIF($N$6:N166,"&gt;"&amp;$B$10,$M$6:M166)))))),"")</f>
        <v/>
      </c>
      <c r="AB167" s="107"/>
    </row>
    <row r="168" spans="4:28" x14ac:dyDescent="0.25">
      <c r="D168" s="63"/>
      <c r="E168" s="2" t="str">
        <f t="shared" ca="1" si="45"/>
        <v/>
      </c>
      <c r="F168" s="11" t="str">
        <f t="shared" ca="1" si="38"/>
        <v/>
      </c>
      <c r="G168" s="11" t="str">
        <f t="shared" ca="1" si="39"/>
        <v/>
      </c>
      <c r="H168" s="12" t="str">
        <f t="shared" ca="1" si="35"/>
        <v/>
      </c>
      <c r="I168" s="11" t="str">
        <f t="shared" ca="1" si="40"/>
        <v/>
      </c>
      <c r="J168" s="107"/>
      <c r="K168" s="107"/>
      <c r="L168" s="107"/>
      <c r="M168" s="103" t="str">
        <f ca="1">IF(N168&lt;=$B$9,IF(N168&lt;$B$10,0,IF(N168=$B$10,SUM($T$6:T168),IF(N168=$B$10+1,IF((Q168-T168)&lt;=$M$5,(Q168-T168),$M$5),IF((Q168-T168)&lt;=$M$5-SUMIF($N$6:N167,"&gt;"&amp;$B$10,$M$6:M167),(Q168-T168),($M$5-SUMIF($N$6:N167,"&gt;"&amp;$B$10,$M$6:M167)))))),"")</f>
        <v/>
      </c>
      <c r="N168" s="30" t="str">
        <f t="shared" ca="1" si="46"/>
        <v/>
      </c>
      <c r="O168" s="110" t="str">
        <f t="shared" ca="1" si="41"/>
        <v/>
      </c>
      <c r="P168" s="110" t="str">
        <f t="shared" ca="1" si="49"/>
        <v/>
      </c>
      <c r="Q168" s="61" t="str">
        <f t="shared" ca="1" si="36"/>
        <v/>
      </c>
      <c r="R168" s="31" t="str">
        <f t="shared" ca="1" si="42"/>
        <v/>
      </c>
      <c r="S168" s="27" t="str">
        <f t="shared" ca="1" si="47"/>
        <v/>
      </c>
      <c r="T168" s="41" t="str">
        <f t="shared" ca="1" si="50"/>
        <v/>
      </c>
      <c r="U168" s="46"/>
      <c r="W168" s="51" t="str">
        <f t="shared" ca="1" si="48"/>
        <v/>
      </c>
      <c r="X168" s="8" t="str">
        <f t="shared" ca="1" si="43"/>
        <v/>
      </c>
      <c r="Y168" s="58" t="str">
        <f t="shared" ca="1" si="37"/>
        <v/>
      </c>
      <c r="Z168" s="59" t="str">
        <f t="shared" ca="1" si="44"/>
        <v/>
      </c>
      <c r="AA168" s="101" t="str">
        <f ca="1">IF(N168&lt;=$B$9,IF(N168&lt;$B$10,0,IF(N168=$B$10,SUM($T$6:T168),IF(N168=$B$10+1,IF((Y168-T168)&lt;=$T$5,(Y168-T168),$T$5),IF((Y168-T168)&lt;=$T$5-SUMIF($N$6:N167,"&gt;"&amp;$B$10,$M$6:M167),(Y168-T168),($T$5-SUMIF($N$6:N167,"&gt;"&amp;$B$10,$M$6:M167)))))),"")</f>
        <v/>
      </c>
      <c r="AB168" s="107"/>
    </row>
    <row r="169" spans="4:28" x14ac:dyDescent="0.25">
      <c r="D169" s="63"/>
      <c r="E169" s="2" t="str">
        <f t="shared" ca="1" si="45"/>
        <v/>
      </c>
      <c r="F169" s="11" t="str">
        <f t="shared" ca="1" si="38"/>
        <v/>
      </c>
      <c r="G169" s="11" t="str">
        <f t="shared" ca="1" si="39"/>
        <v/>
      </c>
      <c r="H169" s="12" t="str">
        <f t="shared" ca="1" si="35"/>
        <v/>
      </c>
      <c r="I169" s="11" t="str">
        <f t="shared" ca="1" si="40"/>
        <v/>
      </c>
      <c r="J169" s="107"/>
      <c r="K169" s="107"/>
      <c r="L169" s="107"/>
      <c r="M169" s="103" t="str">
        <f ca="1">IF(N169&lt;=$B$9,IF(N169&lt;$B$10,0,IF(N169=$B$10,SUM($T$6:T169),IF(N169=$B$10+1,IF((Q169-T169)&lt;=$M$5,(Q169-T169),$M$5),IF((Q169-T169)&lt;=$M$5-SUMIF($N$6:N168,"&gt;"&amp;$B$10,$M$6:M168),(Q169-T169),($M$5-SUMIF($N$6:N168,"&gt;"&amp;$B$10,$M$6:M168)))))),"")</f>
        <v/>
      </c>
      <c r="N169" s="30" t="str">
        <f t="shared" ca="1" si="46"/>
        <v/>
      </c>
      <c r="O169" s="110" t="str">
        <f t="shared" ca="1" si="41"/>
        <v/>
      </c>
      <c r="P169" s="110" t="str">
        <f t="shared" ca="1" si="49"/>
        <v/>
      </c>
      <c r="Q169" s="61" t="str">
        <f t="shared" ca="1" si="36"/>
        <v/>
      </c>
      <c r="R169" s="31" t="str">
        <f t="shared" ca="1" si="42"/>
        <v/>
      </c>
      <c r="S169" s="27" t="str">
        <f t="shared" ca="1" si="47"/>
        <v/>
      </c>
      <c r="T169" s="41" t="str">
        <f t="shared" ca="1" si="50"/>
        <v/>
      </c>
      <c r="U169" s="46"/>
      <c r="W169" s="51" t="str">
        <f t="shared" ca="1" si="48"/>
        <v/>
      </c>
      <c r="X169" s="8" t="str">
        <f t="shared" ca="1" si="43"/>
        <v/>
      </c>
      <c r="Y169" s="58" t="str">
        <f t="shared" ca="1" si="37"/>
        <v/>
      </c>
      <c r="Z169" s="59" t="str">
        <f t="shared" ca="1" si="44"/>
        <v/>
      </c>
      <c r="AA169" s="101" t="str">
        <f ca="1">IF(N169&lt;=$B$9,IF(N169&lt;$B$10,0,IF(N169=$B$10,SUM($T$6:T169),IF(N169=$B$10+1,IF((Y169-T169)&lt;=$T$5,(Y169-T169),$T$5),IF((Y169-T169)&lt;=$T$5-SUMIF($N$6:N168,"&gt;"&amp;$B$10,$M$6:M168),(Y169-T169),($T$5-SUMIF($N$6:N168,"&gt;"&amp;$B$10,$M$6:M168)))))),"")</f>
        <v/>
      </c>
      <c r="AB169" s="107"/>
    </row>
    <row r="170" spans="4:28" x14ac:dyDescent="0.25">
      <c r="D170" s="63"/>
      <c r="E170" s="2" t="str">
        <f t="shared" ca="1" si="45"/>
        <v/>
      </c>
      <c r="F170" s="11" t="str">
        <f t="shared" ca="1" si="38"/>
        <v/>
      </c>
      <c r="G170" s="11" t="str">
        <f t="shared" ca="1" si="39"/>
        <v/>
      </c>
      <c r="H170" s="12" t="str">
        <f t="shared" ca="1" si="35"/>
        <v/>
      </c>
      <c r="I170" s="11" t="str">
        <f t="shared" ca="1" si="40"/>
        <v/>
      </c>
      <c r="J170" s="107"/>
      <c r="K170" s="107"/>
      <c r="L170" s="107"/>
      <c r="M170" s="103" t="str">
        <f ca="1">IF(N170&lt;=$B$9,IF(N170&lt;$B$10,0,IF(N170=$B$10,SUM($T$6:T170),IF(N170=$B$10+1,IF((Q170-T170)&lt;=$M$5,(Q170-T170),$M$5),IF((Q170-T170)&lt;=$M$5-SUMIF($N$6:N169,"&gt;"&amp;$B$10,$M$6:M169),(Q170-T170),($M$5-SUMIF($N$6:N169,"&gt;"&amp;$B$10,$M$6:M169)))))),"")</f>
        <v/>
      </c>
      <c r="N170" s="30" t="str">
        <f t="shared" ca="1" si="46"/>
        <v/>
      </c>
      <c r="O170" s="110" t="str">
        <f t="shared" ca="1" si="41"/>
        <v/>
      </c>
      <c r="P170" s="110" t="str">
        <f t="shared" ca="1" si="49"/>
        <v/>
      </c>
      <c r="Q170" s="61" t="str">
        <f t="shared" ca="1" si="36"/>
        <v/>
      </c>
      <c r="R170" s="31" t="str">
        <f t="shared" ca="1" si="42"/>
        <v/>
      </c>
      <c r="S170" s="27" t="str">
        <f t="shared" ca="1" si="47"/>
        <v/>
      </c>
      <c r="T170" s="41" t="str">
        <f t="shared" ca="1" si="50"/>
        <v/>
      </c>
      <c r="U170" s="46"/>
      <c r="W170" s="51" t="str">
        <f t="shared" ca="1" si="48"/>
        <v/>
      </c>
      <c r="X170" s="8" t="str">
        <f t="shared" ca="1" si="43"/>
        <v/>
      </c>
      <c r="Y170" s="58" t="str">
        <f t="shared" ca="1" si="37"/>
        <v/>
      </c>
      <c r="Z170" s="59" t="str">
        <f t="shared" ca="1" si="44"/>
        <v/>
      </c>
      <c r="AA170" s="101" t="str">
        <f ca="1">IF(N170&lt;=$B$9,IF(N170&lt;$B$10,0,IF(N170=$B$10,SUM($T$6:T170),IF(N170=$B$10+1,IF((Y170-T170)&lt;=$T$5,(Y170-T170),$T$5),IF((Y170-T170)&lt;=$T$5-SUMIF($N$6:N169,"&gt;"&amp;$B$10,$M$6:M169),(Y170-T170),($T$5-SUMIF($N$6:N169,"&gt;"&amp;$B$10,$M$6:M169)))))),"")</f>
        <v/>
      </c>
      <c r="AB170" s="107"/>
    </row>
    <row r="171" spans="4:28" x14ac:dyDescent="0.25">
      <c r="D171" s="63"/>
      <c r="E171" s="2" t="str">
        <f t="shared" ca="1" si="45"/>
        <v/>
      </c>
      <c r="F171" s="11" t="str">
        <f t="shared" ca="1" si="38"/>
        <v/>
      </c>
      <c r="G171" s="11" t="str">
        <f t="shared" ca="1" si="39"/>
        <v/>
      </c>
      <c r="H171" s="12" t="str">
        <f t="shared" ca="1" si="35"/>
        <v/>
      </c>
      <c r="I171" s="11" t="str">
        <f t="shared" ca="1" si="40"/>
        <v/>
      </c>
      <c r="J171" s="107"/>
      <c r="K171" s="107"/>
      <c r="L171" s="107"/>
      <c r="M171" s="103" t="str">
        <f ca="1">IF(N171&lt;=$B$9,IF(N171&lt;$B$10,0,IF(N171=$B$10,SUM($T$6:T171),IF(N171=$B$10+1,IF((Q171-T171)&lt;=$M$5,(Q171-T171),$M$5),IF((Q171-T171)&lt;=$M$5-SUMIF($N$6:N170,"&gt;"&amp;$B$10,$M$6:M170),(Q171-T171),($M$5-SUMIF($N$6:N170,"&gt;"&amp;$B$10,$M$6:M170)))))),"")</f>
        <v/>
      </c>
      <c r="N171" s="30" t="str">
        <f t="shared" ca="1" si="46"/>
        <v/>
      </c>
      <c r="O171" s="110" t="str">
        <f t="shared" ca="1" si="41"/>
        <v/>
      </c>
      <c r="P171" s="110" t="str">
        <f t="shared" ca="1" si="49"/>
        <v/>
      </c>
      <c r="Q171" s="61" t="str">
        <f t="shared" ca="1" si="36"/>
        <v/>
      </c>
      <c r="R171" s="31" t="str">
        <f t="shared" ca="1" si="42"/>
        <v/>
      </c>
      <c r="S171" s="27" t="str">
        <f t="shared" ca="1" si="47"/>
        <v/>
      </c>
      <c r="T171" s="41" t="str">
        <f t="shared" ca="1" si="50"/>
        <v/>
      </c>
      <c r="U171" s="46"/>
      <c r="W171" s="51" t="str">
        <f t="shared" ca="1" si="48"/>
        <v/>
      </c>
      <c r="X171" s="8" t="str">
        <f t="shared" ca="1" si="43"/>
        <v/>
      </c>
      <c r="Y171" s="58" t="str">
        <f t="shared" ca="1" si="37"/>
        <v/>
      </c>
      <c r="Z171" s="59" t="str">
        <f t="shared" ca="1" si="44"/>
        <v/>
      </c>
      <c r="AA171" s="101" t="str">
        <f ca="1">IF(N171&lt;=$B$9,IF(N171&lt;$B$10,0,IF(N171=$B$10,SUM($T$6:T171),IF(N171=$B$10+1,IF((Y171-T171)&lt;=$T$5,(Y171-T171),$T$5),IF((Y171-T171)&lt;=$T$5-SUMIF($N$6:N170,"&gt;"&amp;$B$10,$M$6:M170),(Y171-T171),($T$5-SUMIF($N$6:N170,"&gt;"&amp;$B$10,$M$6:M170)))))),"")</f>
        <v/>
      </c>
      <c r="AB171" s="107"/>
    </row>
    <row r="172" spans="4:28" x14ac:dyDescent="0.25">
      <c r="D172" s="63"/>
      <c r="E172" s="2" t="str">
        <f t="shared" ca="1" si="45"/>
        <v/>
      </c>
      <c r="F172" s="11" t="str">
        <f t="shared" ca="1" si="38"/>
        <v/>
      </c>
      <c r="G172" s="11" t="str">
        <f t="shared" ca="1" si="39"/>
        <v/>
      </c>
      <c r="H172" s="12" t="str">
        <f t="shared" ca="1" si="35"/>
        <v/>
      </c>
      <c r="I172" s="11" t="str">
        <f t="shared" ca="1" si="40"/>
        <v/>
      </c>
      <c r="J172" s="107"/>
      <c r="K172" s="107"/>
      <c r="L172" s="107"/>
      <c r="M172" s="103" t="str">
        <f ca="1">IF(N172&lt;=$B$9,IF(N172&lt;$B$10,0,IF(N172=$B$10,SUM($T$6:T172),IF(N172=$B$10+1,IF((Q172-T172)&lt;=$M$5,(Q172-T172),$M$5),IF((Q172-T172)&lt;=$M$5-SUMIF($N$6:N171,"&gt;"&amp;$B$10,$M$6:M171),(Q172-T172),($M$5-SUMIF($N$6:N171,"&gt;"&amp;$B$10,$M$6:M171)))))),"")</f>
        <v/>
      </c>
      <c r="N172" s="30" t="str">
        <f t="shared" ca="1" si="46"/>
        <v/>
      </c>
      <c r="O172" s="110" t="str">
        <f t="shared" ca="1" si="41"/>
        <v/>
      </c>
      <c r="P172" s="110" t="str">
        <f t="shared" ca="1" si="49"/>
        <v/>
      </c>
      <c r="Q172" s="61" t="str">
        <f t="shared" ca="1" si="36"/>
        <v/>
      </c>
      <c r="R172" s="31" t="str">
        <f t="shared" ca="1" si="42"/>
        <v/>
      </c>
      <c r="S172" s="27" t="str">
        <f t="shared" ca="1" si="47"/>
        <v/>
      </c>
      <c r="T172" s="41" t="str">
        <f t="shared" ca="1" si="50"/>
        <v/>
      </c>
      <c r="U172" s="46"/>
      <c r="W172" s="51" t="str">
        <f t="shared" ca="1" si="48"/>
        <v/>
      </c>
      <c r="X172" s="8" t="str">
        <f t="shared" ca="1" si="43"/>
        <v/>
      </c>
      <c r="Y172" s="58" t="str">
        <f t="shared" ca="1" si="37"/>
        <v/>
      </c>
      <c r="Z172" s="59" t="str">
        <f t="shared" ca="1" si="44"/>
        <v/>
      </c>
      <c r="AA172" s="101" t="str">
        <f ca="1">IF(N172&lt;=$B$9,IF(N172&lt;$B$10,0,IF(N172=$B$10,SUM($T$6:T172),IF(N172=$B$10+1,IF((Y172-T172)&lt;=$T$5,(Y172-T172),$T$5),IF((Y172-T172)&lt;=$T$5-SUMIF($N$6:N171,"&gt;"&amp;$B$10,$M$6:M171),(Y172-T172),($T$5-SUMIF($N$6:N171,"&gt;"&amp;$B$10,$M$6:M171)))))),"")</f>
        <v/>
      </c>
      <c r="AB172" s="107"/>
    </row>
    <row r="173" spans="4:28" x14ac:dyDescent="0.25">
      <c r="D173" s="63"/>
      <c r="E173" s="2" t="str">
        <f t="shared" ca="1" si="45"/>
        <v/>
      </c>
      <c r="F173" s="11" t="str">
        <f t="shared" ca="1" si="38"/>
        <v/>
      </c>
      <c r="G173" s="11" t="str">
        <f t="shared" ca="1" si="39"/>
        <v/>
      </c>
      <c r="H173" s="12" t="str">
        <f t="shared" ca="1" si="35"/>
        <v/>
      </c>
      <c r="I173" s="11" t="str">
        <f t="shared" ca="1" si="40"/>
        <v/>
      </c>
      <c r="J173" s="107"/>
      <c r="K173" s="107"/>
      <c r="L173" s="107"/>
      <c r="M173" s="103" t="str">
        <f ca="1">IF(N173&lt;=$B$9,IF(N173&lt;$B$10,0,IF(N173=$B$10,SUM($T$6:T173),IF(N173=$B$10+1,IF((Q173-T173)&lt;=$M$5,(Q173-T173),$M$5),IF((Q173-T173)&lt;=$M$5-SUMIF($N$6:N172,"&gt;"&amp;$B$10,$M$6:M172),(Q173-T173),($M$5-SUMIF($N$6:N172,"&gt;"&amp;$B$10,$M$6:M172)))))),"")</f>
        <v/>
      </c>
      <c r="N173" s="30" t="str">
        <f t="shared" ca="1" si="46"/>
        <v/>
      </c>
      <c r="O173" s="110" t="str">
        <f t="shared" ca="1" si="41"/>
        <v/>
      </c>
      <c r="P173" s="110" t="str">
        <f t="shared" ca="1" si="49"/>
        <v/>
      </c>
      <c r="Q173" s="61" t="str">
        <f t="shared" ca="1" si="36"/>
        <v/>
      </c>
      <c r="R173" s="31" t="str">
        <f t="shared" ca="1" si="42"/>
        <v/>
      </c>
      <c r="S173" s="27" t="str">
        <f t="shared" ca="1" si="47"/>
        <v/>
      </c>
      <c r="T173" s="41" t="str">
        <f t="shared" ca="1" si="50"/>
        <v/>
      </c>
      <c r="U173" s="46"/>
      <c r="W173" s="51" t="str">
        <f t="shared" ca="1" si="48"/>
        <v/>
      </c>
      <c r="X173" s="8" t="str">
        <f t="shared" ca="1" si="43"/>
        <v/>
      </c>
      <c r="Y173" s="58" t="str">
        <f t="shared" ca="1" si="37"/>
        <v/>
      </c>
      <c r="Z173" s="59" t="str">
        <f t="shared" ca="1" si="44"/>
        <v/>
      </c>
      <c r="AA173" s="101" t="str">
        <f ca="1">IF(N173&lt;=$B$9,IF(N173&lt;$B$10,0,IF(N173=$B$10,SUM($T$6:T173),IF(N173=$B$10+1,IF((Y173-T173)&lt;=$T$5,(Y173-T173),$T$5),IF((Y173-T173)&lt;=$T$5-SUMIF($N$6:N172,"&gt;"&amp;$B$10,$M$6:M172),(Y173-T173),($T$5-SUMIF($N$6:N172,"&gt;"&amp;$B$10,$M$6:M172)))))),"")</f>
        <v/>
      </c>
      <c r="AB173" s="107"/>
    </row>
    <row r="174" spans="4:28" x14ac:dyDescent="0.25">
      <c r="D174" s="63"/>
      <c r="E174" s="2" t="str">
        <f t="shared" ca="1" si="45"/>
        <v/>
      </c>
      <c r="F174" s="11" t="str">
        <f t="shared" ca="1" si="38"/>
        <v/>
      </c>
      <c r="G174" s="11" t="str">
        <f t="shared" ca="1" si="39"/>
        <v/>
      </c>
      <c r="H174" s="12" t="str">
        <f t="shared" ca="1" si="35"/>
        <v/>
      </c>
      <c r="I174" s="11" t="str">
        <f t="shared" ca="1" si="40"/>
        <v/>
      </c>
      <c r="J174" s="107"/>
      <c r="K174" s="107"/>
      <c r="L174" s="107"/>
      <c r="M174" s="103" t="str">
        <f ca="1">IF(N174&lt;=$B$9,IF(N174&lt;$B$10,0,IF(N174=$B$10,SUM($T$6:T174),IF(N174=$B$10+1,IF((Q174-T174)&lt;=$M$5,(Q174-T174),$M$5),IF((Q174-T174)&lt;=$M$5-SUMIF($N$6:N173,"&gt;"&amp;$B$10,$M$6:M173),(Q174-T174),($M$5-SUMIF($N$6:N173,"&gt;"&amp;$B$10,$M$6:M173)))))),"")</f>
        <v/>
      </c>
      <c r="N174" s="30" t="str">
        <f t="shared" ca="1" si="46"/>
        <v/>
      </c>
      <c r="O174" s="110" t="str">
        <f t="shared" ca="1" si="41"/>
        <v/>
      </c>
      <c r="P174" s="110" t="str">
        <f t="shared" ca="1" si="49"/>
        <v/>
      </c>
      <c r="Q174" s="61" t="str">
        <f t="shared" ca="1" si="36"/>
        <v/>
      </c>
      <c r="R174" s="31" t="str">
        <f t="shared" ca="1" si="42"/>
        <v/>
      </c>
      <c r="S174" s="27" t="str">
        <f t="shared" ca="1" si="47"/>
        <v/>
      </c>
      <c r="T174" s="41" t="str">
        <f t="shared" ca="1" si="50"/>
        <v/>
      </c>
      <c r="U174" s="46"/>
      <c r="W174" s="51" t="str">
        <f t="shared" ca="1" si="48"/>
        <v/>
      </c>
      <c r="X174" s="8" t="str">
        <f t="shared" ca="1" si="43"/>
        <v/>
      </c>
      <c r="Y174" s="58" t="str">
        <f t="shared" ca="1" si="37"/>
        <v/>
      </c>
      <c r="Z174" s="59" t="str">
        <f t="shared" ca="1" si="44"/>
        <v/>
      </c>
      <c r="AA174" s="101" t="str">
        <f ca="1">IF(N174&lt;=$B$9,IF(N174&lt;$B$10,0,IF(N174=$B$10,SUM($T$6:T174),IF(N174=$B$10+1,IF((Y174-T174)&lt;=$T$5,(Y174-T174),$T$5),IF((Y174-T174)&lt;=$T$5-SUMIF($N$6:N173,"&gt;"&amp;$B$10,$M$6:M173),(Y174-T174),($T$5-SUMIF($N$6:N173,"&gt;"&amp;$B$10,$M$6:M173)))))),"")</f>
        <v/>
      </c>
      <c r="AB174" s="107"/>
    </row>
    <row r="175" spans="4:28" x14ac:dyDescent="0.25">
      <c r="D175" s="63"/>
      <c r="E175" s="2" t="str">
        <f t="shared" ca="1" si="45"/>
        <v/>
      </c>
      <c r="F175" s="11" t="str">
        <f t="shared" ca="1" si="38"/>
        <v/>
      </c>
      <c r="G175" s="11" t="str">
        <f t="shared" ca="1" si="39"/>
        <v/>
      </c>
      <c r="H175" s="12" t="str">
        <f t="shared" ca="1" si="35"/>
        <v/>
      </c>
      <c r="I175" s="11" t="str">
        <f t="shared" ca="1" si="40"/>
        <v/>
      </c>
      <c r="J175" s="107"/>
      <c r="K175" s="107"/>
      <c r="L175" s="107"/>
      <c r="M175" s="103" t="str">
        <f ca="1">IF(N175&lt;=$B$9,IF(N175&lt;$B$10,0,IF(N175=$B$10,SUM($T$6:T175),IF(N175=$B$10+1,IF((Q175-T175)&lt;=$M$5,(Q175-T175),$M$5),IF((Q175-T175)&lt;=$M$5-SUMIF($N$6:N174,"&gt;"&amp;$B$10,$M$6:M174),(Q175-T175),($M$5-SUMIF($N$6:N174,"&gt;"&amp;$B$10,$M$6:M174)))))),"")</f>
        <v/>
      </c>
      <c r="N175" s="30" t="str">
        <f t="shared" ca="1" si="46"/>
        <v/>
      </c>
      <c r="O175" s="110" t="str">
        <f t="shared" ca="1" si="41"/>
        <v/>
      </c>
      <c r="P175" s="110" t="str">
        <f t="shared" ca="1" si="49"/>
        <v/>
      </c>
      <c r="Q175" s="61" t="str">
        <f t="shared" ca="1" si="36"/>
        <v/>
      </c>
      <c r="R175" s="31" t="str">
        <f t="shared" ca="1" si="42"/>
        <v/>
      </c>
      <c r="S175" s="27" t="str">
        <f t="shared" ca="1" si="47"/>
        <v/>
      </c>
      <c r="T175" s="41" t="str">
        <f t="shared" ca="1" si="50"/>
        <v/>
      </c>
      <c r="U175" s="46"/>
      <c r="W175" s="51" t="str">
        <f t="shared" ca="1" si="48"/>
        <v/>
      </c>
      <c r="X175" s="8" t="str">
        <f t="shared" ca="1" si="43"/>
        <v/>
      </c>
      <c r="Y175" s="58" t="str">
        <f t="shared" ca="1" si="37"/>
        <v/>
      </c>
      <c r="Z175" s="59" t="str">
        <f t="shared" ca="1" si="44"/>
        <v/>
      </c>
      <c r="AA175" s="101" t="str">
        <f ca="1">IF(N175&lt;=$B$9,IF(N175&lt;$B$10,0,IF(N175=$B$10,SUM($T$6:T175),IF(N175=$B$10+1,IF((Y175-T175)&lt;=$T$5,(Y175-T175),$T$5),IF((Y175-T175)&lt;=$T$5-SUMIF($N$6:N174,"&gt;"&amp;$B$10,$M$6:M174),(Y175-T175),($T$5-SUMIF($N$6:N174,"&gt;"&amp;$B$10,$M$6:M174)))))),"")</f>
        <v/>
      </c>
      <c r="AB175" s="107"/>
    </row>
    <row r="176" spans="4:28" x14ac:dyDescent="0.25">
      <c r="D176" s="63"/>
      <c r="E176" s="2" t="str">
        <f t="shared" ca="1" si="45"/>
        <v/>
      </c>
      <c r="F176" s="11" t="str">
        <f t="shared" ca="1" si="38"/>
        <v/>
      </c>
      <c r="G176" s="11" t="str">
        <f t="shared" ca="1" si="39"/>
        <v/>
      </c>
      <c r="H176" s="12" t="str">
        <f t="shared" ca="1" si="35"/>
        <v/>
      </c>
      <c r="I176" s="11" t="str">
        <f t="shared" ca="1" si="40"/>
        <v/>
      </c>
      <c r="J176" s="107"/>
      <c r="K176" s="107"/>
      <c r="L176" s="107"/>
      <c r="M176" s="103" t="str">
        <f ca="1">IF(N176&lt;=$B$9,IF(N176&lt;$B$10,0,IF(N176=$B$10,SUM($T$6:T176),IF(N176=$B$10+1,IF((Q176-T176)&lt;=$M$5,(Q176-T176),$M$5),IF((Q176-T176)&lt;=$M$5-SUMIF($N$6:N175,"&gt;"&amp;$B$10,$M$6:M175),(Q176-T176),($M$5-SUMIF($N$6:N175,"&gt;"&amp;$B$10,$M$6:M175)))))),"")</f>
        <v/>
      </c>
      <c r="N176" s="30" t="str">
        <f t="shared" ca="1" si="46"/>
        <v/>
      </c>
      <c r="O176" s="110" t="str">
        <f t="shared" ca="1" si="41"/>
        <v/>
      </c>
      <c r="P176" s="110" t="str">
        <f t="shared" ca="1" si="49"/>
        <v/>
      </c>
      <c r="Q176" s="61" t="str">
        <f t="shared" ca="1" si="36"/>
        <v/>
      </c>
      <c r="R176" s="31" t="str">
        <f t="shared" ca="1" si="42"/>
        <v/>
      </c>
      <c r="S176" s="27" t="str">
        <f t="shared" ca="1" si="47"/>
        <v/>
      </c>
      <c r="T176" s="41" t="str">
        <f t="shared" ca="1" si="50"/>
        <v/>
      </c>
      <c r="U176" s="46"/>
      <c r="W176" s="51" t="str">
        <f t="shared" ca="1" si="48"/>
        <v/>
      </c>
      <c r="X176" s="8" t="str">
        <f t="shared" ca="1" si="43"/>
        <v/>
      </c>
      <c r="Y176" s="58" t="str">
        <f t="shared" ca="1" si="37"/>
        <v/>
      </c>
      <c r="Z176" s="59" t="str">
        <f t="shared" ca="1" si="44"/>
        <v/>
      </c>
      <c r="AA176" s="101" t="str">
        <f ca="1">IF(N176&lt;=$B$9,IF(N176&lt;$B$10,0,IF(N176=$B$10,SUM($T$6:T176),IF(N176=$B$10+1,IF((Y176-T176)&lt;=$T$5,(Y176-T176),$T$5),IF((Y176-T176)&lt;=$T$5-SUMIF($N$6:N175,"&gt;"&amp;$B$10,$M$6:M175),(Y176-T176),($T$5-SUMIF($N$6:N175,"&gt;"&amp;$B$10,$M$6:M175)))))),"")</f>
        <v/>
      </c>
      <c r="AB176" s="107"/>
    </row>
    <row r="177" spans="4:28" x14ac:dyDescent="0.25">
      <c r="D177" s="63"/>
      <c r="E177" s="2" t="str">
        <f t="shared" ca="1" si="45"/>
        <v/>
      </c>
      <c r="F177" s="11" t="str">
        <f t="shared" ca="1" si="38"/>
        <v/>
      </c>
      <c r="G177" s="11" t="str">
        <f t="shared" ca="1" si="39"/>
        <v/>
      </c>
      <c r="H177" s="12" t="str">
        <f t="shared" ca="1" si="35"/>
        <v/>
      </c>
      <c r="I177" s="11" t="str">
        <f t="shared" ca="1" si="40"/>
        <v/>
      </c>
      <c r="J177" s="107"/>
      <c r="K177" s="107"/>
      <c r="L177" s="107"/>
      <c r="M177" s="103" t="str">
        <f ca="1">IF(N177&lt;=$B$9,IF(N177&lt;$B$10,0,IF(N177=$B$10,SUM($T$6:T177),IF(N177=$B$10+1,IF((Q177-T177)&lt;=$M$5,(Q177-T177),$M$5),IF((Q177-T177)&lt;=$M$5-SUMIF($N$6:N176,"&gt;"&amp;$B$10,$M$6:M176),(Q177-T177),($M$5-SUMIF($N$6:N176,"&gt;"&amp;$B$10,$M$6:M176)))))),"")</f>
        <v/>
      </c>
      <c r="N177" s="30" t="str">
        <f t="shared" ca="1" si="46"/>
        <v/>
      </c>
      <c r="O177" s="110" t="str">
        <f t="shared" ca="1" si="41"/>
        <v/>
      </c>
      <c r="P177" s="110" t="str">
        <f t="shared" ca="1" si="49"/>
        <v/>
      </c>
      <c r="Q177" s="61" t="str">
        <f t="shared" ca="1" si="36"/>
        <v/>
      </c>
      <c r="R177" s="31" t="str">
        <f t="shared" ca="1" si="42"/>
        <v/>
      </c>
      <c r="S177" s="27" t="str">
        <f t="shared" ca="1" si="47"/>
        <v/>
      </c>
      <c r="T177" s="41" t="str">
        <f t="shared" ca="1" si="50"/>
        <v/>
      </c>
      <c r="U177" s="46"/>
      <c r="W177" s="51" t="str">
        <f t="shared" ca="1" si="48"/>
        <v/>
      </c>
      <c r="X177" s="8" t="str">
        <f t="shared" ca="1" si="43"/>
        <v/>
      </c>
      <c r="Y177" s="58" t="str">
        <f t="shared" ca="1" si="37"/>
        <v/>
      </c>
      <c r="Z177" s="59" t="str">
        <f t="shared" ca="1" si="44"/>
        <v/>
      </c>
      <c r="AA177" s="101" t="str">
        <f ca="1">IF(N177&lt;=$B$9,IF(N177&lt;$B$10,0,IF(N177=$B$10,SUM($T$6:T177),IF(N177=$B$10+1,IF((Y177-T177)&lt;=$T$5,(Y177-T177),$T$5),IF((Y177-T177)&lt;=$T$5-SUMIF($N$6:N176,"&gt;"&amp;$B$10,$M$6:M176),(Y177-T177),($T$5-SUMIF($N$6:N176,"&gt;"&amp;$B$10,$M$6:M176)))))),"")</f>
        <v/>
      </c>
      <c r="AB177" s="107"/>
    </row>
    <row r="178" spans="4:28" x14ac:dyDescent="0.25">
      <c r="D178" s="63"/>
      <c r="E178" s="2" t="str">
        <f t="shared" ca="1" si="45"/>
        <v/>
      </c>
      <c r="F178" s="11" t="str">
        <f t="shared" ca="1" si="38"/>
        <v/>
      </c>
      <c r="G178" s="11" t="str">
        <f t="shared" ca="1" si="39"/>
        <v/>
      </c>
      <c r="H178" s="12" t="str">
        <f t="shared" ca="1" si="35"/>
        <v/>
      </c>
      <c r="I178" s="11" t="str">
        <f t="shared" ca="1" si="40"/>
        <v/>
      </c>
      <c r="J178" s="107"/>
      <c r="K178" s="107"/>
      <c r="L178" s="107"/>
      <c r="M178" s="103" t="str">
        <f ca="1">IF(N178&lt;=$B$9,IF(N178&lt;$B$10,0,IF(N178=$B$10,SUM($T$6:T178),IF(N178=$B$10+1,IF((Q178-T178)&lt;=$M$5,(Q178-T178),$M$5),IF((Q178-T178)&lt;=$M$5-SUMIF($N$6:N177,"&gt;"&amp;$B$10,$M$6:M177),(Q178-T178),($M$5-SUMIF($N$6:N177,"&gt;"&amp;$B$10,$M$6:M177)))))),"")</f>
        <v/>
      </c>
      <c r="N178" s="30" t="str">
        <f t="shared" ca="1" si="46"/>
        <v/>
      </c>
      <c r="O178" s="110" t="str">
        <f t="shared" ca="1" si="41"/>
        <v/>
      </c>
      <c r="P178" s="110" t="str">
        <f t="shared" ca="1" si="49"/>
        <v/>
      </c>
      <c r="Q178" s="61" t="str">
        <f t="shared" ca="1" si="36"/>
        <v/>
      </c>
      <c r="R178" s="31" t="str">
        <f t="shared" ca="1" si="42"/>
        <v/>
      </c>
      <c r="S178" s="27" t="str">
        <f t="shared" ca="1" si="47"/>
        <v/>
      </c>
      <c r="T178" s="41" t="str">
        <f t="shared" ca="1" si="50"/>
        <v/>
      </c>
      <c r="U178" s="46"/>
      <c r="W178" s="51" t="str">
        <f t="shared" ca="1" si="48"/>
        <v/>
      </c>
      <c r="X178" s="8" t="str">
        <f t="shared" ca="1" si="43"/>
        <v/>
      </c>
      <c r="Y178" s="58" t="str">
        <f t="shared" ca="1" si="37"/>
        <v/>
      </c>
      <c r="Z178" s="59" t="str">
        <f t="shared" ca="1" si="44"/>
        <v/>
      </c>
      <c r="AA178" s="101" t="str">
        <f ca="1">IF(N178&lt;=$B$9,IF(N178&lt;$B$10,0,IF(N178=$B$10,SUM($T$6:T178),IF(N178=$B$10+1,IF((Y178-T178)&lt;=$T$5,(Y178-T178),$T$5),IF((Y178-T178)&lt;=$T$5-SUMIF($N$6:N177,"&gt;"&amp;$B$10,$M$6:M177),(Y178-T178),($T$5-SUMIF($N$6:N177,"&gt;"&amp;$B$10,$M$6:M177)))))),"")</f>
        <v/>
      </c>
      <c r="AB178" s="107"/>
    </row>
    <row r="179" spans="4:28" x14ac:dyDescent="0.25">
      <c r="D179" s="63"/>
      <c r="E179" s="2" t="str">
        <f t="shared" ca="1" si="45"/>
        <v/>
      </c>
      <c r="F179" s="11" t="str">
        <f t="shared" ca="1" si="38"/>
        <v/>
      </c>
      <c r="G179" s="11" t="str">
        <f t="shared" ca="1" si="39"/>
        <v/>
      </c>
      <c r="H179" s="12" t="str">
        <f t="shared" ca="1" si="35"/>
        <v/>
      </c>
      <c r="I179" s="11" t="str">
        <f t="shared" ca="1" si="40"/>
        <v/>
      </c>
      <c r="J179" s="107"/>
      <c r="K179" s="107"/>
      <c r="L179" s="107"/>
      <c r="M179" s="103" t="str">
        <f ca="1">IF(N179&lt;=$B$9,IF(N179&lt;$B$10,0,IF(N179=$B$10,SUM($T$6:T179),IF(N179=$B$10+1,IF((Q179-T179)&lt;=$M$5,(Q179-T179),$M$5),IF((Q179-T179)&lt;=$M$5-SUMIF($N$6:N178,"&gt;"&amp;$B$10,$M$6:M178),(Q179-T179),($M$5-SUMIF($N$6:N178,"&gt;"&amp;$B$10,$M$6:M178)))))),"")</f>
        <v/>
      </c>
      <c r="N179" s="30" t="str">
        <f t="shared" ca="1" si="46"/>
        <v/>
      </c>
      <c r="O179" s="110" t="str">
        <f t="shared" ca="1" si="41"/>
        <v/>
      </c>
      <c r="P179" s="110" t="str">
        <f t="shared" ca="1" si="49"/>
        <v/>
      </c>
      <c r="Q179" s="61" t="str">
        <f t="shared" ca="1" si="36"/>
        <v/>
      </c>
      <c r="R179" s="31" t="str">
        <f t="shared" ca="1" si="42"/>
        <v/>
      </c>
      <c r="S179" s="27" t="str">
        <f t="shared" ca="1" si="47"/>
        <v/>
      </c>
      <c r="T179" s="41" t="str">
        <f t="shared" ca="1" si="50"/>
        <v/>
      </c>
      <c r="U179" s="46"/>
      <c r="W179" s="51" t="str">
        <f t="shared" ca="1" si="48"/>
        <v/>
      </c>
      <c r="X179" s="8" t="str">
        <f t="shared" ca="1" si="43"/>
        <v/>
      </c>
      <c r="Y179" s="58" t="str">
        <f t="shared" ca="1" si="37"/>
        <v/>
      </c>
      <c r="Z179" s="59" t="str">
        <f t="shared" ca="1" si="44"/>
        <v/>
      </c>
      <c r="AA179" s="101" t="str">
        <f ca="1">IF(N179&lt;=$B$9,IF(N179&lt;$B$10,0,IF(N179=$B$10,SUM($T$6:T179),IF(N179=$B$10+1,IF((Y179-T179)&lt;=$T$5,(Y179-T179),$T$5),IF((Y179-T179)&lt;=$T$5-SUMIF($N$6:N178,"&gt;"&amp;$B$10,$M$6:M178),(Y179-T179),($T$5-SUMIF($N$6:N178,"&gt;"&amp;$B$10,$M$6:M178)))))),"")</f>
        <v/>
      </c>
      <c r="AB179" s="107"/>
    </row>
    <row r="180" spans="4:28" x14ac:dyDescent="0.25">
      <c r="D180" s="63"/>
      <c r="E180" s="2" t="str">
        <f t="shared" ca="1" si="45"/>
        <v/>
      </c>
      <c r="F180" s="11" t="str">
        <f t="shared" ca="1" si="38"/>
        <v/>
      </c>
      <c r="G180" s="11" t="str">
        <f t="shared" ca="1" si="39"/>
        <v/>
      </c>
      <c r="H180" s="12" t="str">
        <f t="shared" ca="1" si="35"/>
        <v/>
      </c>
      <c r="I180" s="11" t="str">
        <f t="shared" ca="1" si="40"/>
        <v/>
      </c>
      <c r="J180" s="107"/>
      <c r="K180" s="107"/>
      <c r="L180" s="107"/>
      <c r="M180" s="103" t="str">
        <f ca="1">IF(N180&lt;=$B$9,IF(N180&lt;$B$10,0,IF(N180=$B$10,SUM($T$6:T180),IF(N180=$B$10+1,IF((Q180-T180)&lt;=$M$5,(Q180-T180),$M$5),IF((Q180-T180)&lt;=$M$5-SUMIF($N$6:N179,"&gt;"&amp;$B$10,$M$6:M179),(Q180-T180),($M$5-SUMIF($N$6:N179,"&gt;"&amp;$B$10,$M$6:M179)))))),"")</f>
        <v/>
      </c>
      <c r="N180" s="30" t="str">
        <f t="shared" ca="1" si="46"/>
        <v/>
      </c>
      <c r="O180" s="110" t="str">
        <f t="shared" ca="1" si="41"/>
        <v/>
      </c>
      <c r="P180" s="110" t="str">
        <f t="shared" ca="1" si="49"/>
        <v/>
      </c>
      <c r="Q180" s="61" t="str">
        <f t="shared" ca="1" si="36"/>
        <v/>
      </c>
      <c r="R180" s="31" t="str">
        <f t="shared" ca="1" si="42"/>
        <v/>
      </c>
      <c r="S180" s="27" t="str">
        <f t="shared" ca="1" si="47"/>
        <v/>
      </c>
      <c r="T180" s="41" t="str">
        <f t="shared" ca="1" si="50"/>
        <v/>
      </c>
      <c r="U180" s="46"/>
      <c r="W180" s="51" t="str">
        <f t="shared" ca="1" si="48"/>
        <v/>
      </c>
      <c r="X180" s="8" t="str">
        <f t="shared" ca="1" si="43"/>
        <v/>
      </c>
      <c r="Y180" s="58" t="str">
        <f t="shared" ca="1" si="37"/>
        <v/>
      </c>
      <c r="Z180" s="59" t="str">
        <f t="shared" ca="1" si="44"/>
        <v/>
      </c>
      <c r="AA180" s="101" t="str">
        <f ca="1">IF(N180&lt;=$B$9,IF(N180&lt;$B$10,0,IF(N180=$B$10,SUM($T$6:T180),IF(N180=$B$10+1,IF((Y180-T180)&lt;=$T$5,(Y180-T180),$T$5),IF((Y180-T180)&lt;=$T$5-SUMIF($N$6:N179,"&gt;"&amp;$B$10,$M$6:M179),(Y180-T180),($T$5-SUMIF($N$6:N179,"&gt;"&amp;$B$10,$M$6:M179)))))),"")</f>
        <v/>
      </c>
      <c r="AB180" s="107"/>
    </row>
    <row r="181" spans="4:28" x14ac:dyDescent="0.25">
      <c r="D181" s="63"/>
      <c r="E181" s="2" t="str">
        <f t="shared" ca="1" si="45"/>
        <v/>
      </c>
      <c r="F181" s="11" t="str">
        <f t="shared" ca="1" si="38"/>
        <v/>
      </c>
      <c r="G181" s="11" t="str">
        <f t="shared" ca="1" si="39"/>
        <v/>
      </c>
      <c r="H181" s="12" t="str">
        <f t="shared" ca="1" si="35"/>
        <v/>
      </c>
      <c r="I181" s="11" t="str">
        <f t="shared" ca="1" si="40"/>
        <v/>
      </c>
      <c r="J181" s="107"/>
      <c r="K181" s="107"/>
      <c r="L181" s="107"/>
      <c r="M181" s="103" t="str">
        <f ca="1">IF(N181&lt;=$B$9,IF(N181&lt;$B$10,0,IF(N181=$B$10,SUM($T$6:T181),IF(N181=$B$10+1,IF((Q181-T181)&lt;=$M$5,(Q181-T181),$M$5),IF((Q181-T181)&lt;=$M$5-SUMIF($N$6:N180,"&gt;"&amp;$B$10,$M$6:M180),(Q181-T181),($M$5-SUMIF($N$6:N180,"&gt;"&amp;$B$10,$M$6:M180)))))),"")</f>
        <v/>
      </c>
      <c r="N181" s="30" t="str">
        <f t="shared" ca="1" si="46"/>
        <v/>
      </c>
      <c r="O181" s="110" t="str">
        <f t="shared" ca="1" si="41"/>
        <v/>
      </c>
      <c r="P181" s="110" t="str">
        <f t="shared" ca="1" si="49"/>
        <v/>
      </c>
      <c r="Q181" s="61" t="str">
        <f t="shared" ca="1" si="36"/>
        <v/>
      </c>
      <c r="R181" s="31" t="str">
        <f t="shared" ca="1" si="42"/>
        <v/>
      </c>
      <c r="S181" s="27" t="str">
        <f t="shared" ca="1" si="47"/>
        <v/>
      </c>
      <c r="T181" s="41" t="str">
        <f t="shared" ca="1" si="50"/>
        <v/>
      </c>
      <c r="U181" s="46"/>
      <c r="W181" s="51" t="str">
        <f t="shared" ca="1" si="48"/>
        <v/>
      </c>
      <c r="X181" s="8" t="str">
        <f t="shared" ca="1" si="43"/>
        <v/>
      </c>
      <c r="Y181" s="58" t="str">
        <f t="shared" ca="1" si="37"/>
        <v/>
      </c>
      <c r="Z181" s="59" t="str">
        <f t="shared" ca="1" si="44"/>
        <v/>
      </c>
      <c r="AA181" s="101" t="str">
        <f ca="1">IF(N181&lt;=$B$9,IF(N181&lt;$B$10,0,IF(N181=$B$10,SUM($T$6:T181),IF(N181=$B$10+1,IF((Y181-T181)&lt;=$T$5,(Y181-T181),$T$5),IF((Y181-T181)&lt;=$T$5-SUMIF($N$6:N180,"&gt;"&amp;$B$10,$M$6:M180),(Y181-T181),($T$5-SUMIF($N$6:N180,"&gt;"&amp;$B$10,$M$6:M180)))))),"")</f>
        <v/>
      </c>
      <c r="AB181" s="107"/>
    </row>
    <row r="182" spans="4:28" x14ac:dyDescent="0.25">
      <c r="D182" s="63"/>
      <c r="E182" s="2" t="str">
        <f t="shared" ca="1" si="45"/>
        <v/>
      </c>
      <c r="F182" s="11" t="str">
        <f t="shared" ca="1" si="38"/>
        <v/>
      </c>
      <c r="G182" s="11" t="str">
        <f t="shared" ca="1" si="39"/>
        <v/>
      </c>
      <c r="H182" s="12" t="str">
        <f t="shared" ca="1" si="35"/>
        <v/>
      </c>
      <c r="I182" s="11" t="str">
        <f t="shared" ca="1" si="40"/>
        <v/>
      </c>
      <c r="J182" s="107"/>
      <c r="K182" s="107"/>
      <c r="L182" s="107"/>
      <c r="M182" s="103" t="str">
        <f ca="1">IF(N182&lt;=$B$9,IF(N182&lt;$B$10,0,IF(N182=$B$10,SUM($T$6:T182),IF(N182=$B$10+1,IF((Q182-T182)&lt;=$M$5,(Q182-T182),$M$5),IF((Q182-T182)&lt;=$M$5-SUMIF($N$6:N181,"&gt;"&amp;$B$10,$M$6:M181),(Q182-T182),($M$5-SUMIF($N$6:N181,"&gt;"&amp;$B$10,$M$6:M181)))))),"")</f>
        <v/>
      </c>
      <c r="N182" s="30" t="str">
        <f t="shared" ca="1" si="46"/>
        <v/>
      </c>
      <c r="O182" s="110" t="str">
        <f t="shared" ca="1" si="41"/>
        <v/>
      </c>
      <c r="P182" s="110" t="str">
        <f t="shared" ca="1" si="49"/>
        <v/>
      </c>
      <c r="Q182" s="61" t="str">
        <f t="shared" ca="1" si="36"/>
        <v/>
      </c>
      <c r="R182" s="31" t="str">
        <f t="shared" ca="1" si="42"/>
        <v/>
      </c>
      <c r="S182" s="27" t="str">
        <f t="shared" ca="1" si="47"/>
        <v/>
      </c>
      <c r="T182" s="41" t="str">
        <f t="shared" ca="1" si="50"/>
        <v/>
      </c>
      <c r="U182" s="46"/>
      <c r="W182" s="51" t="str">
        <f t="shared" ca="1" si="48"/>
        <v/>
      </c>
      <c r="X182" s="8" t="str">
        <f t="shared" ca="1" si="43"/>
        <v/>
      </c>
      <c r="Y182" s="58" t="str">
        <f t="shared" ca="1" si="37"/>
        <v/>
      </c>
      <c r="Z182" s="59" t="str">
        <f t="shared" ca="1" si="44"/>
        <v/>
      </c>
      <c r="AA182" s="101" t="str">
        <f ca="1">IF(N182&lt;=$B$9,IF(N182&lt;$B$10,0,IF(N182=$B$10,SUM($T$6:T182),IF(N182=$B$10+1,IF((Y182-T182)&lt;=$T$5,(Y182-T182),$T$5),IF((Y182-T182)&lt;=$T$5-SUMIF($N$6:N181,"&gt;"&amp;$B$10,$M$6:M181),(Y182-T182),($T$5-SUMIF($N$6:N181,"&gt;"&amp;$B$10,$M$6:M181)))))),"")</f>
        <v/>
      </c>
      <c r="AB182" s="107"/>
    </row>
    <row r="183" spans="4:28" x14ac:dyDescent="0.25">
      <c r="D183" s="63"/>
      <c r="E183" s="2" t="str">
        <f t="shared" ca="1" si="45"/>
        <v/>
      </c>
      <c r="F183" s="11" t="str">
        <f t="shared" ca="1" si="38"/>
        <v/>
      </c>
      <c r="G183" s="11" t="str">
        <f t="shared" ca="1" si="39"/>
        <v/>
      </c>
      <c r="H183" s="12" t="str">
        <f t="shared" ca="1" si="35"/>
        <v/>
      </c>
      <c r="I183" s="11" t="str">
        <f t="shared" ca="1" si="40"/>
        <v/>
      </c>
      <c r="J183" s="107"/>
      <c r="K183" s="107"/>
      <c r="L183" s="107"/>
      <c r="M183" s="103" t="str">
        <f ca="1">IF(N183&lt;=$B$9,IF(N183&lt;$B$10,0,IF(N183=$B$10,SUM($T$6:T183),IF(N183=$B$10+1,IF((Q183-T183)&lt;=$M$5,(Q183-T183),$M$5),IF((Q183-T183)&lt;=$M$5-SUMIF($N$6:N182,"&gt;"&amp;$B$10,$M$6:M182),(Q183-T183),($M$5-SUMIF($N$6:N182,"&gt;"&amp;$B$10,$M$6:M182)))))),"")</f>
        <v/>
      </c>
      <c r="N183" s="30" t="str">
        <f t="shared" ca="1" si="46"/>
        <v/>
      </c>
      <c r="O183" s="110" t="str">
        <f t="shared" ca="1" si="41"/>
        <v/>
      </c>
      <c r="P183" s="110" t="str">
        <f t="shared" ca="1" si="49"/>
        <v/>
      </c>
      <c r="Q183" s="61" t="str">
        <f t="shared" ca="1" si="36"/>
        <v/>
      </c>
      <c r="R183" s="31" t="str">
        <f t="shared" ca="1" si="42"/>
        <v/>
      </c>
      <c r="S183" s="27" t="str">
        <f t="shared" ca="1" si="47"/>
        <v/>
      </c>
      <c r="T183" s="41" t="str">
        <f t="shared" ca="1" si="50"/>
        <v/>
      </c>
      <c r="U183" s="46"/>
      <c r="W183" s="51" t="str">
        <f t="shared" ca="1" si="48"/>
        <v/>
      </c>
      <c r="X183" s="8" t="str">
        <f t="shared" ca="1" si="43"/>
        <v/>
      </c>
      <c r="Y183" s="58" t="str">
        <f t="shared" ca="1" si="37"/>
        <v/>
      </c>
      <c r="Z183" s="59" t="str">
        <f t="shared" ca="1" si="44"/>
        <v/>
      </c>
      <c r="AA183" s="101" t="str">
        <f ca="1">IF(N183&lt;=$B$9,IF(N183&lt;$B$10,0,IF(N183=$B$10,SUM($T$6:T183),IF(N183=$B$10+1,IF((Y183-T183)&lt;=$T$5,(Y183-T183),$T$5),IF((Y183-T183)&lt;=$T$5-SUMIF($N$6:N182,"&gt;"&amp;$B$10,$M$6:M182),(Y183-T183),($T$5-SUMIF($N$6:N182,"&gt;"&amp;$B$10,$M$6:M182)))))),"")</f>
        <v/>
      </c>
      <c r="AB183" s="107"/>
    </row>
    <row r="184" spans="4:28" x14ac:dyDescent="0.25">
      <c r="D184" s="63"/>
      <c r="E184" s="2" t="str">
        <f t="shared" ca="1" si="45"/>
        <v/>
      </c>
      <c r="F184" s="11" t="str">
        <f t="shared" ca="1" si="38"/>
        <v/>
      </c>
      <c r="G184" s="11" t="str">
        <f t="shared" ca="1" si="39"/>
        <v/>
      </c>
      <c r="H184" s="12" t="str">
        <f t="shared" ca="1" si="35"/>
        <v/>
      </c>
      <c r="I184" s="11" t="str">
        <f t="shared" ca="1" si="40"/>
        <v/>
      </c>
      <c r="J184" s="107"/>
      <c r="K184" s="107"/>
      <c r="L184" s="107"/>
      <c r="M184" s="103" t="str">
        <f ca="1">IF(N184&lt;=$B$9,IF(N184&lt;$B$10,0,IF(N184=$B$10,SUM($T$6:T184),IF(N184=$B$10+1,IF((Q184-T184)&lt;=$M$5,(Q184-T184),$M$5),IF((Q184-T184)&lt;=$M$5-SUMIF($N$6:N183,"&gt;"&amp;$B$10,$M$6:M183),(Q184-T184),($M$5-SUMIF($N$6:N183,"&gt;"&amp;$B$10,$M$6:M183)))))),"")</f>
        <v/>
      </c>
      <c r="N184" s="30" t="str">
        <f t="shared" ca="1" si="46"/>
        <v/>
      </c>
      <c r="O184" s="110" t="str">
        <f t="shared" ca="1" si="41"/>
        <v/>
      </c>
      <c r="P184" s="110" t="str">
        <f t="shared" ca="1" si="49"/>
        <v/>
      </c>
      <c r="Q184" s="61" t="str">
        <f t="shared" ca="1" si="36"/>
        <v/>
      </c>
      <c r="R184" s="31" t="str">
        <f t="shared" ca="1" si="42"/>
        <v/>
      </c>
      <c r="S184" s="27" t="str">
        <f t="shared" ca="1" si="47"/>
        <v/>
      </c>
      <c r="T184" s="41" t="str">
        <f t="shared" ca="1" si="50"/>
        <v/>
      </c>
      <c r="U184" s="46"/>
      <c r="W184" s="51" t="str">
        <f t="shared" ca="1" si="48"/>
        <v/>
      </c>
      <c r="X184" s="8" t="str">
        <f t="shared" ca="1" si="43"/>
        <v/>
      </c>
      <c r="Y184" s="58" t="str">
        <f t="shared" ca="1" si="37"/>
        <v/>
      </c>
      <c r="Z184" s="59" t="str">
        <f t="shared" ca="1" si="44"/>
        <v/>
      </c>
      <c r="AA184" s="101" t="str">
        <f ca="1">IF(N184&lt;=$B$9,IF(N184&lt;$B$10,0,IF(N184=$B$10,SUM($T$6:T184),IF(N184=$B$10+1,IF((Y184-T184)&lt;=$T$5,(Y184-T184),$T$5),IF((Y184-T184)&lt;=$T$5-SUMIF($N$6:N183,"&gt;"&amp;$B$10,$M$6:M183),(Y184-T184),($T$5-SUMIF($N$6:N183,"&gt;"&amp;$B$10,$M$6:M183)))))),"")</f>
        <v/>
      </c>
      <c r="AB184" s="107"/>
    </row>
    <row r="185" spans="4:28" x14ac:dyDescent="0.25">
      <c r="D185" s="63"/>
      <c r="E185" s="2" t="str">
        <f t="shared" ca="1" si="45"/>
        <v/>
      </c>
      <c r="F185" s="11" t="str">
        <f t="shared" ca="1" si="38"/>
        <v/>
      </c>
      <c r="G185" s="11" t="str">
        <f t="shared" ca="1" si="39"/>
        <v/>
      </c>
      <c r="H185" s="12" t="str">
        <f t="shared" ca="1" si="35"/>
        <v/>
      </c>
      <c r="I185" s="11" t="str">
        <f t="shared" ca="1" si="40"/>
        <v/>
      </c>
      <c r="J185" s="107"/>
      <c r="K185" s="107"/>
      <c r="L185" s="107"/>
      <c r="M185" s="103" t="str">
        <f ca="1">IF(N185&lt;=$B$9,IF(N185&lt;$B$10,0,IF(N185=$B$10,SUM($T$6:T185),IF(N185=$B$10+1,IF((Q185-T185)&lt;=$M$5,(Q185-T185),$M$5),IF((Q185-T185)&lt;=$M$5-SUMIF($N$6:N184,"&gt;"&amp;$B$10,$M$6:M184),(Q185-T185),($M$5-SUMIF($N$6:N184,"&gt;"&amp;$B$10,$M$6:M184)))))),"")</f>
        <v/>
      </c>
      <c r="N185" s="30" t="str">
        <f t="shared" ca="1" si="46"/>
        <v/>
      </c>
      <c r="O185" s="110" t="str">
        <f t="shared" ca="1" si="41"/>
        <v/>
      </c>
      <c r="P185" s="110" t="str">
        <f t="shared" ca="1" si="49"/>
        <v/>
      </c>
      <c r="Q185" s="61" t="str">
        <f t="shared" ca="1" si="36"/>
        <v/>
      </c>
      <c r="R185" s="31" t="str">
        <f t="shared" ca="1" si="42"/>
        <v/>
      </c>
      <c r="S185" s="27" t="str">
        <f t="shared" ca="1" si="47"/>
        <v/>
      </c>
      <c r="T185" s="41" t="str">
        <f t="shared" ca="1" si="50"/>
        <v/>
      </c>
      <c r="U185" s="46"/>
      <c r="W185" s="51" t="str">
        <f t="shared" ca="1" si="48"/>
        <v/>
      </c>
      <c r="X185" s="8" t="str">
        <f t="shared" ca="1" si="43"/>
        <v/>
      </c>
      <c r="Y185" s="58" t="str">
        <f t="shared" ca="1" si="37"/>
        <v/>
      </c>
      <c r="Z185" s="59" t="str">
        <f t="shared" ca="1" si="44"/>
        <v/>
      </c>
      <c r="AA185" s="101" t="str">
        <f ca="1">IF(N185&lt;=$B$9,IF(N185&lt;$B$10,0,IF(N185=$B$10,SUM($T$6:T185),IF(N185=$B$10+1,IF((Y185-T185)&lt;=$T$5,(Y185-T185),$T$5),IF((Y185-T185)&lt;=$T$5-SUMIF($N$6:N184,"&gt;"&amp;$B$10,$M$6:M184),(Y185-T185),($T$5-SUMIF($N$6:N184,"&gt;"&amp;$B$10,$M$6:M184)))))),"")</f>
        <v/>
      </c>
      <c r="AB185" s="107"/>
    </row>
    <row r="186" spans="4:28" x14ac:dyDescent="0.25">
      <c r="D186" s="63"/>
      <c r="E186" s="2" t="str">
        <f t="shared" ca="1" si="45"/>
        <v/>
      </c>
      <c r="F186" s="11" t="str">
        <f t="shared" ca="1" si="38"/>
        <v/>
      </c>
      <c r="G186" s="11" t="str">
        <f t="shared" ca="1" si="39"/>
        <v/>
      </c>
      <c r="H186" s="12" t="str">
        <f t="shared" ca="1" si="35"/>
        <v/>
      </c>
      <c r="I186" s="11" t="str">
        <f t="shared" ca="1" si="40"/>
        <v/>
      </c>
      <c r="J186" s="107"/>
      <c r="K186" s="107"/>
      <c r="L186" s="107"/>
      <c r="M186" s="103" t="str">
        <f ca="1">IF(N186&lt;=$B$9,IF(N186&lt;$B$10,0,IF(N186=$B$10,SUM($T$6:T186),IF(N186=$B$10+1,IF((Q186-T186)&lt;=$M$5,(Q186-T186),$M$5),IF((Q186-T186)&lt;=$M$5-SUMIF($N$6:N185,"&gt;"&amp;$B$10,$M$6:M185),(Q186-T186),($M$5-SUMIF($N$6:N185,"&gt;"&amp;$B$10,$M$6:M185)))))),"")</f>
        <v/>
      </c>
      <c r="N186" s="30" t="str">
        <f t="shared" ca="1" si="46"/>
        <v/>
      </c>
      <c r="O186" s="110" t="str">
        <f t="shared" ca="1" si="41"/>
        <v/>
      </c>
      <c r="P186" s="110" t="str">
        <f t="shared" ca="1" si="49"/>
        <v/>
      </c>
      <c r="Q186" s="61" t="str">
        <f t="shared" ca="1" si="36"/>
        <v/>
      </c>
      <c r="R186" s="31" t="str">
        <f t="shared" ca="1" si="42"/>
        <v/>
      </c>
      <c r="S186" s="27" t="str">
        <f t="shared" ca="1" si="47"/>
        <v/>
      </c>
      <c r="T186" s="41" t="str">
        <f t="shared" ca="1" si="50"/>
        <v/>
      </c>
      <c r="U186" s="46"/>
      <c r="W186" s="51" t="str">
        <f t="shared" ca="1" si="48"/>
        <v/>
      </c>
      <c r="X186" s="8" t="str">
        <f t="shared" ca="1" si="43"/>
        <v/>
      </c>
      <c r="Y186" s="58" t="str">
        <f t="shared" ca="1" si="37"/>
        <v/>
      </c>
      <c r="Z186" s="59" t="str">
        <f t="shared" ca="1" si="44"/>
        <v/>
      </c>
      <c r="AA186" s="101" t="str">
        <f ca="1">IF(N186&lt;=$B$9,IF(N186&lt;$B$10,0,IF(N186=$B$10,SUM($T$6:T186),IF(N186=$B$10+1,IF((Y186-T186)&lt;=$T$5,(Y186-T186),$T$5),IF((Y186-T186)&lt;=$T$5-SUMIF($N$6:N185,"&gt;"&amp;$B$10,$M$6:M185),(Y186-T186),($T$5-SUMIF($N$6:N185,"&gt;"&amp;$B$10,$M$6:M185)))))),"")</f>
        <v/>
      </c>
      <c r="AB186" s="107"/>
    </row>
    <row r="187" spans="4:28" x14ac:dyDescent="0.25">
      <c r="D187" s="63"/>
      <c r="E187" s="2" t="str">
        <f t="shared" ca="1" si="45"/>
        <v/>
      </c>
      <c r="F187" s="11" t="str">
        <f t="shared" ca="1" si="38"/>
        <v/>
      </c>
      <c r="G187" s="11" t="str">
        <f t="shared" ca="1" si="39"/>
        <v/>
      </c>
      <c r="H187" s="12" t="str">
        <f t="shared" ca="1" si="35"/>
        <v/>
      </c>
      <c r="I187" s="11" t="str">
        <f t="shared" ca="1" si="40"/>
        <v/>
      </c>
      <c r="J187" s="107"/>
      <c r="K187" s="107"/>
      <c r="L187" s="107"/>
      <c r="M187" s="103" t="str">
        <f ca="1">IF(N187&lt;=$B$9,IF(N187&lt;$B$10,0,IF(N187=$B$10,SUM($T$6:T187),IF(N187=$B$10+1,IF((Q187-T187)&lt;=$M$5,(Q187-T187),$M$5),IF((Q187-T187)&lt;=$M$5-SUMIF($N$6:N186,"&gt;"&amp;$B$10,$M$6:M186),(Q187-T187),($M$5-SUMIF($N$6:N186,"&gt;"&amp;$B$10,$M$6:M186)))))),"")</f>
        <v/>
      </c>
      <c r="N187" s="30" t="str">
        <f t="shared" ca="1" si="46"/>
        <v/>
      </c>
      <c r="O187" s="110" t="str">
        <f t="shared" ca="1" si="41"/>
        <v/>
      </c>
      <c r="P187" s="110" t="str">
        <f t="shared" ca="1" si="49"/>
        <v/>
      </c>
      <c r="Q187" s="61" t="str">
        <f t="shared" ca="1" si="36"/>
        <v/>
      </c>
      <c r="R187" s="31" t="str">
        <f t="shared" ca="1" si="42"/>
        <v/>
      </c>
      <c r="S187" s="27" t="str">
        <f t="shared" ca="1" si="47"/>
        <v/>
      </c>
      <c r="T187" s="41" t="str">
        <f t="shared" ca="1" si="50"/>
        <v/>
      </c>
      <c r="U187" s="46"/>
      <c r="W187" s="51" t="str">
        <f t="shared" ca="1" si="48"/>
        <v/>
      </c>
      <c r="X187" s="8" t="str">
        <f t="shared" ca="1" si="43"/>
        <v/>
      </c>
      <c r="Y187" s="58" t="str">
        <f t="shared" ca="1" si="37"/>
        <v/>
      </c>
      <c r="Z187" s="59" t="str">
        <f t="shared" ca="1" si="44"/>
        <v/>
      </c>
      <c r="AA187" s="101" t="str">
        <f ca="1">IF(N187&lt;=$B$9,IF(N187&lt;$B$10,0,IF(N187=$B$10,SUM($T$6:T187),IF(N187=$B$10+1,IF((Y187-T187)&lt;=$T$5,(Y187-T187),$T$5),IF((Y187-T187)&lt;=$T$5-SUMIF($N$6:N186,"&gt;"&amp;$B$10,$M$6:M186),(Y187-T187),($T$5-SUMIF($N$6:N186,"&gt;"&amp;$B$10,$M$6:M186)))))),"")</f>
        <v/>
      </c>
      <c r="AB187" s="107"/>
    </row>
    <row r="188" spans="4:28" x14ac:dyDescent="0.25">
      <c r="D188" s="63"/>
      <c r="E188" s="2" t="str">
        <f t="shared" ca="1" si="45"/>
        <v/>
      </c>
      <c r="F188" s="11" t="str">
        <f t="shared" ca="1" si="38"/>
        <v/>
      </c>
      <c r="G188" s="11" t="str">
        <f t="shared" ca="1" si="39"/>
        <v/>
      </c>
      <c r="H188" s="12" t="str">
        <f t="shared" ca="1" si="35"/>
        <v/>
      </c>
      <c r="I188" s="11" t="str">
        <f t="shared" ca="1" si="40"/>
        <v/>
      </c>
      <c r="J188" s="107"/>
      <c r="K188" s="107"/>
      <c r="L188" s="107"/>
      <c r="M188" s="103" t="str">
        <f ca="1">IF(N188&lt;=$B$9,IF(N188&lt;$B$10,0,IF(N188=$B$10,SUM($T$6:T188),IF(N188=$B$10+1,IF((Q188-T188)&lt;=$M$5,(Q188-T188),$M$5),IF((Q188-T188)&lt;=$M$5-SUMIF($N$6:N187,"&gt;"&amp;$B$10,$M$6:M187),(Q188-T188),($M$5-SUMIF($N$6:N187,"&gt;"&amp;$B$10,$M$6:M187)))))),"")</f>
        <v/>
      </c>
      <c r="N188" s="30" t="str">
        <f t="shared" ca="1" si="46"/>
        <v/>
      </c>
      <c r="O188" s="110" t="str">
        <f t="shared" ca="1" si="41"/>
        <v/>
      </c>
      <c r="P188" s="110" t="str">
        <f t="shared" ca="1" si="49"/>
        <v/>
      </c>
      <c r="Q188" s="61" t="str">
        <f t="shared" ca="1" si="36"/>
        <v/>
      </c>
      <c r="R188" s="31" t="str">
        <f t="shared" ca="1" si="42"/>
        <v/>
      </c>
      <c r="S188" s="27" t="str">
        <f t="shared" ca="1" si="47"/>
        <v/>
      </c>
      <c r="T188" s="41" t="str">
        <f t="shared" ca="1" si="50"/>
        <v/>
      </c>
      <c r="U188" s="46"/>
      <c r="W188" s="51" t="str">
        <f t="shared" ca="1" si="48"/>
        <v/>
      </c>
      <c r="X188" s="8" t="str">
        <f t="shared" ca="1" si="43"/>
        <v/>
      </c>
      <c r="Y188" s="58" t="str">
        <f t="shared" ca="1" si="37"/>
        <v/>
      </c>
      <c r="Z188" s="59" t="str">
        <f t="shared" ca="1" si="44"/>
        <v/>
      </c>
      <c r="AA188" s="101" t="str">
        <f ca="1">IF(N188&lt;=$B$9,IF(N188&lt;$B$10,0,IF(N188=$B$10,SUM($T$6:T188),IF(N188=$B$10+1,IF((Y188-T188)&lt;=$T$5,(Y188-T188),$T$5),IF((Y188-T188)&lt;=$T$5-SUMIF($N$6:N187,"&gt;"&amp;$B$10,$M$6:M187),(Y188-T188),($T$5-SUMIF($N$6:N187,"&gt;"&amp;$B$10,$M$6:M187)))))),"")</f>
        <v/>
      </c>
      <c r="AB188" s="107"/>
    </row>
    <row r="189" spans="4:28" x14ac:dyDescent="0.25">
      <c r="D189" s="63"/>
      <c r="E189" s="2" t="str">
        <f t="shared" ca="1" si="45"/>
        <v/>
      </c>
      <c r="F189" s="11" t="str">
        <f t="shared" ca="1" si="38"/>
        <v/>
      </c>
      <c r="G189" s="11" t="str">
        <f t="shared" ca="1" si="39"/>
        <v/>
      </c>
      <c r="H189" s="12" t="str">
        <f t="shared" ca="1" si="35"/>
        <v/>
      </c>
      <c r="I189" s="11" t="str">
        <f t="shared" ca="1" si="40"/>
        <v/>
      </c>
      <c r="J189" s="107"/>
      <c r="K189" s="107"/>
      <c r="L189" s="107"/>
      <c r="M189" s="103" t="str">
        <f ca="1">IF(N189&lt;=$B$9,IF(N189&lt;$B$10,0,IF(N189=$B$10,SUM($T$6:T189),IF(N189=$B$10+1,IF((Q189-T189)&lt;=$M$5,(Q189-T189),$M$5),IF((Q189-T189)&lt;=$M$5-SUMIF($N$6:N188,"&gt;"&amp;$B$10,$M$6:M188),(Q189-T189),($M$5-SUMIF($N$6:N188,"&gt;"&amp;$B$10,$M$6:M188)))))),"")</f>
        <v/>
      </c>
      <c r="N189" s="30" t="str">
        <f t="shared" ca="1" si="46"/>
        <v/>
      </c>
      <c r="O189" s="110" t="str">
        <f t="shared" ca="1" si="41"/>
        <v/>
      </c>
      <c r="P189" s="110" t="str">
        <f t="shared" ca="1" si="49"/>
        <v/>
      </c>
      <c r="Q189" s="61" t="str">
        <f t="shared" ca="1" si="36"/>
        <v/>
      </c>
      <c r="R189" s="31" t="str">
        <f t="shared" ca="1" si="42"/>
        <v/>
      </c>
      <c r="S189" s="27" t="str">
        <f t="shared" ca="1" si="47"/>
        <v/>
      </c>
      <c r="T189" s="41" t="str">
        <f t="shared" ca="1" si="50"/>
        <v/>
      </c>
      <c r="U189" s="46"/>
      <c r="W189" s="51" t="str">
        <f t="shared" ca="1" si="48"/>
        <v/>
      </c>
      <c r="X189" s="8" t="str">
        <f t="shared" ca="1" si="43"/>
        <v/>
      </c>
      <c r="Y189" s="58" t="str">
        <f t="shared" ca="1" si="37"/>
        <v/>
      </c>
      <c r="Z189" s="59" t="str">
        <f t="shared" ca="1" si="44"/>
        <v/>
      </c>
      <c r="AA189" s="101" t="str">
        <f ca="1">IF(N189&lt;=$B$9,IF(N189&lt;$B$10,0,IF(N189=$B$10,SUM($T$6:T189),IF(N189=$B$10+1,IF((Y189-T189)&lt;=$T$5,(Y189-T189),$T$5),IF((Y189-T189)&lt;=$T$5-SUMIF($N$6:N188,"&gt;"&amp;$B$10,$M$6:M188),(Y189-T189),($T$5-SUMIF($N$6:N188,"&gt;"&amp;$B$10,$M$6:M188)))))),"")</f>
        <v/>
      </c>
      <c r="AB189" s="107"/>
    </row>
    <row r="190" spans="4:28" x14ac:dyDescent="0.25">
      <c r="D190" s="63"/>
      <c r="E190" s="2" t="str">
        <f t="shared" ca="1" si="45"/>
        <v/>
      </c>
      <c r="F190" s="11" t="str">
        <f t="shared" ca="1" si="38"/>
        <v/>
      </c>
      <c r="G190" s="11" t="str">
        <f t="shared" ca="1" si="39"/>
        <v/>
      </c>
      <c r="H190" s="12" t="str">
        <f t="shared" ca="1" si="35"/>
        <v/>
      </c>
      <c r="I190" s="11" t="str">
        <f t="shared" ca="1" si="40"/>
        <v/>
      </c>
      <c r="J190" s="107"/>
      <c r="K190" s="107"/>
      <c r="L190" s="107"/>
      <c r="M190" s="103" t="str">
        <f ca="1">IF(N190&lt;=$B$9,IF(N190&lt;$B$10,0,IF(N190=$B$10,SUM($T$6:T190),IF(N190=$B$10+1,IF((Q190-T190)&lt;=$M$5,(Q190-T190),$M$5),IF((Q190-T190)&lt;=$M$5-SUMIF($N$6:N189,"&gt;"&amp;$B$10,$M$6:M189),(Q190-T190),($M$5-SUMIF($N$6:N189,"&gt;"&amp;$B$10,$M$6:M189)))))),"")</f>
        <v/>
      </c>
      <c r="N190" s="30" t="str">
        <f t="shared" ca="1" si="46"/>
        <v/>
      </c>
      <c r="O190" s="110" t="str">
        <f t="shared" ca="1" si="41"/>
        <v/>
      </c>
      <c r="P190" s="110" t="str">
        <f t="shared" ca="1" si="49"/>
        <v/>
      </c>
      <c r="Q190" s="61" t="str">
        <f t="shared" ca="1" si="36"/>
        <v/>
      </c>
      <c r="R190" s="31" t="str">
        <f t="shared" ca="1" si="42"/>
        <v/>
      </c>
      <c r="S190" s="27" t="str">
        <f t="shared" ca="1" si="47"/>
        <v/>
      </c>
      <c r="T190" s="41" t="str">
        <f t="shared" ca="1" si="50"/>
        <v/>
      </c>
      <c r="U190" s="46"/>
      <c r="W190" s="51" t="str">
        <f t="shared" ca="1" si="48"/>
        <v/>
      </c>
      <c r="X190" s="8" t="str">
        <f t="shared" ca="1" si="43"/>
        <v/>
      </c>
      <c r="Y190" s="58" t="str">
        <f t="shared" ca="1" si="37"/>
        <v/>
      </c>
      <c r="Z190" s="59" t="str">
        <f t="shared" ca="1" si="44"/>
        <v/>
      </c>
      <c r="AA190" s="101" t="str">
        <f ca="1">IF(N190&lt;=$B$9,IF(N190&lt;$B$10,0,IF(N190=$B$10,SUM($T$6:T190),IF(N190=$B$10+1,IF((Y190-T190)&lt;=$T$5,(Y190-T190),$T$5),IF((Y190-T190)&lt;=$T$5-SUMIF($N$6:N189,"&gt;"&amp;$B$10,$M$6:M189),(Y190-T190),($T$5-SUMIF($N$6:N189,"&gt;"&amp;$B$10,$M$6:M189)))))),"")</f>
        <v/>
      </c>
      <c r="AB190" s="107"/>
    </row>
    <row r="191" spans="4:28" x14ac:dyDescent="0.25">
      <c r="D191" s="63"/>
      <c r="E191" s="2" t="str">
        <f t="shared" ca="1" si="45"/>
        <v/>
      </c>
      <c r="F191" s="11" t="str">
        <f t="shared" ca="1" si="38"/>
        <v/>
      </c>
      <c r="G191" s="11" t="str">
        <f t="shared" ca="1" si="39"/>
        <v/>
      </c>
      <c r="H191" s="12" t="str">
        <f t="shared" ca="1" si="35"/>
        <v/>
      </c>
      <c r="I191" s="11" t="str">
        <f t="shared" ca="1" si="40"/>
        <v/>
      </c>
      <c r="J191" s="107"/>
      <c r="K191" s="107"/>
      <c r="L191" s="107"/>
      <c r="M191" s="103" t="str">
        <f ca="1">IF(N191&lt;=$B$9,IF(N191&lt;$B$10,0,IF(N191=$B$10,SUM($T$6:T191),IF(N191=$B$10+1,IF((Q191-T191)&lt;=$M$5,(Q191-T191),$M$5),IF((Q191-T191)&lt;=$M$5-SUMIF($N$6:N190,"&gt;"&amp;$B$10,$M$6:M190),(Q191-T191),($M$5-SUMIF($N$6:N190,"&gt;"&amp;$B$10,$M$6:M190)))))),"")</f>
        <v/>
      </c>
      <c r="N191" s="30" t="str">
        <f t="shared" ca="1" si="46"/>
        <v/>
      </c>
      <c r="O191" s="110" t="str">
        <f t="shared" ca="1" si="41"/>
        <v/>
      </c>
      <c r="P191" s="110" t="str">
        <f t="shared" ca="1" si="49"/>
        <v/>
      </c>
      <c r="Q191" s="61" t="str">
        <f t="shared" ca="1" si="36"/>
        <v/>
      </c>
      <c r="R191" s="31" t="str">
        <f t="shared" ca="1" si="42"/>
        <v/>
      </c>
      <c r="S191" s="27" t="str">
        <f t="shared" ca="1" si="47"/>
        <v/>
      </c>
      <c r="T191" s="41" t="str">
        <f t="shared" ca="1" si="50"/>
        <v/>
      </c>
      <c r="U191" s="46"/>
      <c r="W191" s="51" t="str">
        <f t="shared" ca="1" si="48"/>
        <v/>
      </c>
      <c r="X191" s="8" t="str">
        <f t="shared" ca="1" si="43"/>
        <v/>
      </c>
      <c r="Y191" s="58" t="str">
        <f t="shared" ca="1" si="37"/>
        <v/>
      </c>
      <c r="Z191" s="59" t="str">
        <f t="shared" ca="1" si="44"/>
        <v/>
      </c>
      <c r="AA191" s="101" t="str">
        <f ca="1">IF(N191&lt;=$B$9,IF(N191&lt;$B$10,0,IF(N191=$B$10,SUM($T$6:T191),IF(N191=$B$10+1,IF((Y191-T191)&lt;=$T$5,(Y191-T191),$T$5),IF((Y191-T191)&lt;=$T$5-SUMIF($N$6:N190,"&gt;"&amp;$B$10,$M$6:M190),(Y191-T191),($T$5-SUMIF($N$6:N190,"&gt;"&amp;$B$10,$M$6:M190)))))),"")</f>
        <v/>
      </c>
      <c r="AB191" s="107"/>
    </row>
    <row r="192" spans="4:28" x14ac:dyDescent="0.25">
      <c r="D192" s="63"/>
      <c r="E192" s="2" t="str">
        <f t="shared" ca="1" si="45"/>
        <v/>
      </c>
      <c r="F192" s="11" t="str">
        <f t="shared" ca="1" si="38"/>
        <v/>
      </c>
      <c r="G192" s="11" t="str">
        <f t="shared" ca="1" si="39"/>
        <v/>
      </c>
      <c r="H192" s="12" t="str">
        <f t="shared" ca="1" si="35"/>
        <v/>
      </c>
      <c r="I192" s="11" t="str">
        <f t="shared" ca="1" si="40"/>
        <v/>
      </c>
      <c r="J192" s="107"/>
      <c r="K192" s="107"/>
      <c r="L192" s="107"/>
      <c r="M192" s="103" t="str">
        <f ca="1">IF(N192&lt;=$B$9,IF(N192&lt;$B$10,0,IF(N192=$B$10,SUM($T$6:T192),IF(N192=$B$10+1,IF((Q192-T192)&lt;=$M$5,(Q192-T192),$M$5),IF((Q192-T192)&lt;=$M$5-SUMIF($N$6:N191,"&gt;"&amp;$B$10,$M$6:M191),(Q192-T192),($M$5-SUMIF($N$6:N191,"&gt;"&amp;$B$10,$M$6:M191)))))),"")</f>
        <v/>
      </c>
      <c r="N192" s="30" t="str">
        <f t="shared" ca="1" si="46"/>
        <v/>
      </c>
      <c r="O192" s="110" t="str">
        <f t="shared" ca="1" si="41"/>
        <v/>
      </c>
      <c r="P192" s="110" t="str">
        <f t="shared" ca="1" si="49"/>
        <v/>
      </c>
      <c r="Q192" s="61" t="str">
        <f t="shared" ca="1" si="36"/>
        <v/>
      </c>
      <c r="R192" s="31" t="str">
        <f t="shared" ca="1" si="42"/>
        <v/>
      </c>
      <c r="S192" s="27" t="str">
        <f t="shared" ca="1" si="47"/>
        <v/>
      </c>
      <c r="T192" s="41" t="str">
        <f t="shared" ca="1" si="50"/>
        <v/>
      </c>
      <c r="U192" s="46"/>
      <c r="W192" s="51" t="str">
        <f t="shared" ca="1" si="48"/>
        <v/>
      </c>
      <c r="X192" s="8" t="str">
        <f t="shared" ca="1" si="43"/>
        <v/>
      </c>
      <c r="Y192" s="58" t="str">
        <f t="shared" ca="1" si="37"/>
        <v/>
      </c>
      <c r="Z192" s="59" t="str">
        <f t="shared" ca="1" si="44"/>
        <v/>
      </c>
      <c r="AA192" s="101" t="str">
        <f ca="1">IF(N192&lt;=$B$9,IF(N192&lt;$B$10,0,IF(N192=$B$10,SUM($T$6:T192),IF(N192=$B$10+1,IF((Y192-T192)&lt;=$T$5,(Y192-T192),$T$5),IF((Y192-T192)&lt;=$T$5-SUMIF($N$6:N191,"&gt;"&amp;$B$10,$M$6:M191),(Y192-T192),($T$5-SUMIF($N$6:N191,"&gt;"&amp;$B$10,$M$6:M191)))))),"")</f>
        <v/>
      </c>
      <c r="AB192" s="107"/>
    </row>
    <row r="193" spans="4:28" x14ac:dyDescent="0.25">
      <c r="D193" s="63"/>
      <c r="E193" s="2" t="str">
        <f t="shared" ca="1" si="45"/>
        <v/>
      </c>
      <c r="F193" s="11" t="str">
        <f t="shared" ca="1" si="38"/>
        <v/>
      </c>
      <c r="G193" s="11" t="str">
        <f t="shared" ca="1" si="39"/>
        <v/>
      </c>
      <c r="H193" s="12" t="str">
        <f t="shared" ca="1" si="35"/>
        <v/>
      </c>
      <c r="I193" s="11" t="str">
        <f t="shared" ca="1" si="40"/>
        <v/>
      </c>
      <c r="J193" s="107"/>
      <c r="K193" s="107"/>
      <c r="L193" s="107"/>
      <c r="M193" s="103" t="str">
        <f ca="1">IF(N193&lt;=$B$9,IF(N193&lt;$B$10,0,IF(N193=$B$10,SUM($T$6:T193),IF(N193=$B$10+1,IF((Q193-T193)&lt;=$M$5,(Q193-T193),$M$5),IF((Q193-T193)&lt;=$M$5-SUMIF($N$6:N192,"&gt;"&amp;$B$10,$M$6:M192),(Q193-T193),($M$5-SUMIF($N$6:N192,"&gt;"&amp;$B$10,$M$6:M192)))))),"")</f>
        <v/>
      </c>
      <c r="N193" s="30" t="str">
        <f t="shared" ca="1" si="46"/>
        <v/>
      </c>
      <c r="O193" s="110" t="str">
        <f t="shared" ca="1" si="41"/>
        <v/>
      </c>
      <c r="P193" s="110" t="str">
        <f t="shared" ca="1" si="49"/>
        <v/>
      </c>
      <c r="Q193" s="61" t="str">
        <f t="shared" ca="1" si="36"/>
        <v/>
      </c>
      <c r="R193" s="31" t="str">
        <f t="shared" ca="1" si="42"/>
        <v/>
      </c>
      <c r="S193" s="27" t="str">
        <f t="shared" ca="1" si="47"/>
        <v/>
      </c>
      <c r="T193" s="41" t="str">
        <f t="shared" ca="1" si="50"/>
        <v/>
      </c>
      <c r="U193" s="46"/>
      <c r="W193" s="51" t="str">
        <f t="shared" ca="1" si="48"/>
        <v/>
      </c>
      <c r="X193" s="8" t="str">
        <f t="shared" ca="1" si="43"/>
        <v/>
      </c>
      <c r="Y193" s="58" t="str">
        <f t="shared" ca="1" si="37"/>
        <v/>
      </c>
      <c r="Z193" s="59" t="str">
        <f t="shared" ca="1" si="44"/>
        <v/>
      </c>
      <c r="AA193" s="101" t="str">
        <f ca="1">IF(N193&lt;=$B$9,IF(N193&lt;$B$10,0,IF(N193=$B$10,SUM($T$6:T193),IF(N193=$B$10+1,IF((Y193-T193)&lt;=$T$5,(Y193-T193),$T$5),IF((Y193-T193)&lt;=$T$5-SUMIF($N$6:N192,"&gt;"&amp;$B$10,$M$6:M192),(Y193-T193),($T$5-SUMIF($N$6:N192,"&gt;"&amp;$B$10,$M$6:M192)))))),"")</f>
        <v/>
      </c>
      <c r="AB193" s="107"/>
    </row>
    <row r="194" spans="4:28" x14ac:dyDescent="0.25">
      <c r="D194" s="63"/>
      <c r="E194" s="2" t="str">
        <f t="shared" ca="1" si="45"/>
        <v/>
      </c>
      <c r="F194" s="11" t="str">
        <f t="shared" ca="1" si="38"/>
        <v/>
      </c>
      <c r="G194" s="11" t="str">
        <f t="shared" ca="1" si="39"/>
        <v/>
      </c>
      <c r="H194" s="12" t="str">
        <f t="shared" ca="1" si="35"/>
        <v/>
      </c>
      <c r="I194" s="11" t="str">
        <f t="shared" ca="1" si="40"/>
        <v/>
      </c>
      <c r="J194" s="107"/>
      <c r="K194" s="107"/>
      <c r="L194" s="107"/>
      <c r="M194" s="103" t="str">
        <f ca="1">IF(N194&lt;=$B$9,IF(N194&lt;$B$10,0,IF(N194=$B$10,SUM($T$6:T194),IF(N194=$B$10+1,IF((Q194-T194)&lt;=$M$5,(Q194-T194),$M$5),IF((Q194-T194)&lt;=$M$5-SUMIF($N$6:N193,"&gt;"&amp;$B$10,$M$6:M193),(Q194-T194),($M$5-SUMIF($N$6:N193,"&gt;"&amp;$B$10,$M$6:M193)))))),"")</f>
        <v/>
      </c>
      <c r="N194" s="30" t="str">
        <f t="shared" ca="1" si="46"/>
        <v/>
      </c>
      <c r="O194" s="110" t="str">
        <f t="shared" ca="1" si="41"/>
        <v/>
      </c>
      <c r="P194" s="110" t="str">
        <f t="shared" ca="1" si="49"/>
        <v/>
      </c>
      <c r="Q194" s="61" t="str">
        <f t="shared" ca="1" si="36"/>
        <v/>
      </c>
      <c r="R194" s="31" t="str">
        <f t="shared" ca="1" si="42"/>
        <v/>
      </c>
      <c r="S194" s="27" t="str">
        <f t="shared" ca="1" si="47"/>
        <v/>
      </c>
      <c r="T194" s="41" t="str">
        <f t="shared" ca="1" si="50"/>
        <v/>
      </c>
      <c r="U194" s="46"/>
      <c r="W194" s="51" t="str">
        <f t="shared" ca="1" si="48"/>
        <v/>
      </c>
      <c r="X194" s="8" t="str">
        <f t="shared" ca="1" si="43"/>
        <v/>
      </c>
      <c r="Y194" s="58" t="str">
        <f t="shared" ca="1" si="37"/>
        <v/>
      </c>
      <c r="Z194" s="59" t="str">
        <f t="shared" ca="1" si="44"/>
        <v/>
      </c>
      <c r="AA194" s="101" t="str">
        <f ca="1">IF(N194&lt;=$B$9,IF(N194&lt;$B$10,0,IF(N194=$B$10,SUM($T$6:T194),IF(N194=$B$10+1,IF((Y194-T194)&lt;=$T$5,(Y194-T194),$T$5),IF((Y194-T194)&lt;=$T$5-SUMIF($N$6:N193,"&gt;"&amp;$B$10,$M$6:M193),(Y194-T194),($T$5-SUMIF($N$6:N193,"&gt;"&amp;$B$10,$M$6:M193)))))),"")</f>
        <v/>
      </c>
      <c r="AB194" s="107"/>
    </row>
    <row r="195" spans="4:28" x14ac:dyDescent="0.25">
      <c r="D195" s="63"/>
      <c r="E195" s="2" t="str">
        <f t="shared" ca="1" si="45"/>
        <v/>
      </c>
      <c r="F195" s="11" t="str">
        <f t="shared" ca="1" si="38"/>
        <v/>
      </c>
      <c r="G195" s="11" t="str">
        <f t="shared" ca="1" si="39"/>
        <v/>
      </c>
      <c r="H195" s="12" t="str">
        <f t="shared" ca="1" si="35"/>
        <v/>
      </c>
      <c r="I195" s="11" t="str">
        <f t="shared" ca="1" si="40"/>
        <v/>
      </c>
      <c r="J195" s="107"/>
      <c r="K195" s="107"/>
      <c r="L195" s="107"/>
      <c r="M195" s="103" t="str">
        <f ca="1">IF(N195&lt;=$B$9,IF(N195&lt;$B$10,0,IF(N195=$B$10,SUM($T$6:T195),IF(N195=$B$10+1,IF((Q195-T195)&lt;=$M$5,(Q195-T195),$M$5),IF((Q195-T195)&lt;=$M$5-SUMIF($N$6:N194,"&gt;"&amp;$B$10,$M$6:M194),(Q195-T195),($M$5-SUMIF($N$6:N194,"&gt;"&amp;$B$10,$M$6:M194)))))),"")</f>
        <v/>
      </c>
      <c r="N195" s="30" t="str">
        <f t="shared" ca="1" si="46"/>
        <v/>
      </c>
      <c r="O195" s="110" t="str">
        <f t="shared" ca="1" si="41"/>
        <v/>
      </c>
      <c r="P195" s="110" t="str">
        <f t="shared" ca="1" si="49"/>
        <v/>
      </c>
      <c r="Q195" s="61" t="str">
        <f t="shared" ca="1" si="36"/>
        <v/>
      </c>
      <c r="R195" s="31" t="str">
        <f t="shared" ca="1" si="42"/>
        <v/>
      </c>
      <c r="S195" s="27" t="str">
        <f t="shared" ca="1" si="47"/>
        <v/>
      </c>
      <c r="T195" s="41" t="str">
        <f t="shared" ca="1" si="50"/>
        <v/>
      </c>
      <c r="U195" s="46"/>
      <c r="W195" s="51" t="str">
        <f t="shared" ca="1" si="48"/>
        <v/>
      </c>
      <c r="X195" s="8" t="str">
        <f t="shared" ca="1" si="43"/>
        <v/>
      </c>
      <c r="Y195" s="58" t="str">
        <f t="shared" ca="1" si="37"/>
        <v/>
      </c>
      <c r="Z195" s="59" t="str">
        <f t="shared" ca="1" si="44"/>
        <v/>
      </c>
      <c r="AA195" s="101" t="str">
        <f ca="1">IF(N195&lt;=$B$9,IF(N195&lt;$B$10,0,IF(N195=$B$10,SUM($T$6:T195),IF(N195=$B$10+1,IF((Y195-T195)&lt;=$T$5,(Y195-T195),$T$5),IF((Y195-T195)&lt;=$T$5-SUMIF($N$6:N194,"&gt;"&amp;$B$10,$M$6:M194),(Y195-T195),($T$5-SUMIF($N$6:N194,"&gt;"&amp;$B$10,$M$6:M194)))))),"")</f>
        <v/>
      </c>
      <c r="AB195" s="107"/>
    </row>
    <row r="196" spans="4:28" x14ac:dyDescent="0.25">
      <c r="D196" s="63"/>
      <c r="E196" s="2" t="str">
        <f t="shared" ca="1" si="45"/>
        <v/>
      </c>
      <c r="F196" s="11" t="str">
        <f t="shared" ca="1" si="38"/>
        <v/>
      </c>
      <c r="G196" s="11" t="str">
        <f t="shared" ca="1" si="39"/>
        <v/>
      </c>
      <c r="H196" s="12" t="str">
        <f t="shared" ca="1" si="35"/>
        <v/>
      </c>
      <c r="I196" s="11" t="str">
        <f t="shared" ca="1" si="40"/>
        <v/>
      </c>
      <c r="J196" s="107"/>
      <c r="K196" s="107"/>
      <c r="L196" s="107"/>
      <c r="M196" s="103" t="str">
        <f ca="1">IF(N196&lt;=$B$9,IF(N196&lt;$B$10,0,IF(N196=$B$10,SUM($T$6:T196),IF(N196=$B$10+1,IF((Q196-T196)&lt;=$M$5,(Q196-T196),$M$5),IF((Q196-T196)&lt;=$M$5-SUMIF($N$6:N195,"&gt;"&amp;$B$10,$M$6:M195),(Q196-T196),($M$5-SUMIF($N$6:N195,"&gt;"&amp;$B$10,$M$6:M195)))))),"")</f>
        <v/>
      </c>
      <c r="N196" s="30" t="str">
        <f t="shared" ca="1" si="46"/>
        <v/>
      </c>
      <c r="O196" s="110" t="str">
        <f t="shared" ca="1" si="41"/>
        <v/>
      </c>
      <c r="P196" s="110" t="str">
        <f t="shared" ca="1" si="49"/>
        <v/>
      </c>
      <c r="Q196" s="61" t="str">
        <f t="shared" ca="1" si="36"/>
        <v/>
      </c>
      <c r="R196" s="31" t="str">
        <f t="shared" ca="1" si="42"/>
        <v/>
      </c>
      <c r="S196" s="27" t="str">
        <f t="shared" ca="1" si="47"/>
        <v/>
      </c>
      <c r="T196" s="41" t="str">
        <f t="shared" ca="1" si="50"/>
        <v/>
      </c>
      <c r="U196" s="46"/>
      <c r="W196" s="51" t="str">
        <f t="shared" ca="1" si="48"/>
        <v/>
      </c>
      <c r="X196" s="8" t="str">
        <f t="shared" ca="1" si="43"/>
        <v/>
      </c>
      <c r="Y196" s="58" t="str">
        <f t="shared" ca="1" si="37"/>
        <v/>
      </c>
      <c r="Z196" s="59" t="str">
        <f t="shared" ca="1" si="44"/>
        <v/>
      </c>
      <c r="AA196" s="101" t="str">
        <f ca="1">IF(N196&lt;=$B$9,IF(N196&lt;$B$10,0,IF(N196=$B$10,SUM($T$6:T196),IF(N196=$B$10+1,IF((Y196-T196)&lt;=$T$5,(Y196-T196),$T$5),IF((Y196-T196)&lt;=$T$5-SUMIF($N$6:N195,"&gt;"&amp;$B$10,$M$6:M195),(Y196-T196),($T$5-SUMIF($N$6:N195,"&gt;"&amp;$B$10,$M$6:M195)))))),"")</f>
        <v/>
      </c>
      <c r="AB196" s="107"/>
    </row>
    <row r="197" spans="4:28" x14ac:dyDescent="0.25">
      <c r="D197" s="63"/>
      <c r="E197" s="2" t="str">
        <f t="shared" ca="1" si="45"/>
        <v/>
      </c>
      <c r="F197" s="11" t="str">
        <f t="shared" ca="1" si="38"/>
        <v/>
      </c>
      <c r="G197" s="11" t="str">
        <f t="shared" ca="1" si="39"/>
        <v/>
      </c>
      <c r="H197" s="12" t="str">
        <f t="shared" ca="1" si="35"/>
        <v/>
      </c>
      <c r="I197" s="11" t="str">
        <f t="shared" ca="1" si="40"/>
        <v/>
      </c>
      <c r="J197" s="107"/>
      <c r="K197" s="107"/>
      <c r="L197" s="107"/>
      <c r="M197" s="103" t="str">
        <f ca="1">IF(N197&lt;=$B$9,IF(N197&lt;$B$10,0,IF(N197=$B$10,SUM($T$6:T197),IF(N197=$B$10+1,IF((Q197-T197)&lt;=$M$5,(Q197-T197),$M$5),IF((Q197-T197)&lt;=$M$5-SUMIF($N$6:N196,"&gt;"&amp;$B$10,$M$6:M196),(Q197-T197),($M$5-SUMIF($N$6:N196,"&gt;"&amp;$B$10,$M$6:M196)))))),"")</f>
        <v/>
      </c>
      <c r="N197" s="30" t="str">
        <f t="shared" ca="1" si="46"/>
        <v/>
      </c>
      <c r="O197" s="110" t="str">
        <f t="shared" ca="1" si="41"/>
        <v/>
      </c>
      <c r="P197" s="110" t="str">
        <f t="shared" ca="1" si="49"/>
        <v/>
      </c>
      <c r="Q197" s="61" t="str">
        <f t="shared" ca="1" si="36"/>
        <v/>
      </c>
      <c r="R197" s="31" t="str">
        <f t="shared" ca="1" si="42"/>
        <v/>
      </c>
      <c r="S197" s="27" t="str">
        <f t="shared" ca="1" si="47"/>
        <v/>
      </c>
      <c r="T197" s="41" t="str">
        <f t="shared" ca="1" si="50"/>
        <v/>
      </c>
      <c r="U197" s="46"/>
      <c r="W197" s="51" t="str">
        <f t="shared" ca="1" si="48"/>
        <v/>
      </c>
      <c r="X197" s="8" t="str">
        <f t="shared" ca="1" si="43"/>
        <v/>
      </c>
      <c r="Y197" s="58" t="str">
        <f t="shared" ca="1" si="37"/>
        <v/>
      </c>
      <c r="Z197" s="59" t="str">
        <f t="shared" ca="1" si="44"/>
        <v/>
      </c>
      <c r="AA197" s="101" t="str">
        <f ca="1">IF(N197&lt;=$B$9,IF(N197&lt;$B$10,0,IF(N197=$B$10,SUM($T$6:T197),IF(N197=$B$10+1,IF((Y197-T197)&lt;=$T$5,(Y197-T197),$T$5),IF((Y197-T197)&lt;=$T$5-SUMIF($N$6:N196,"&gt;"&amp;$B$10,$M$6:M196),(Y197-T197),($T$5-SUMIF($N$6:N196,"&gt;"&amp;$B$10,$M$6:M196)))))),"")</f>
        <v/>
      </c>
      <c r="AB197" s="107"/>
    </row>
    <row r="198" spans="4:28" x14ac:dyDescent="0.25">
      <c r="D198" s="63"/>
      <c r="E198" s="2" t="str">
        <f t="shared" ca="1" si="45"/>
        <v/>
      </c>
      <c r="F198" s="11" t="str">
        <f t="shared" ca="1" si="38"/>
        <v/>
      </c>
      <c r="G198" s="11" t="str">
        <f t="shared" ca="1" si="39"/>
        <v/>
      </c>
      <c r="H198" s="12" t="str">
        <f t="shared" ref="H198:H261" ca="1" si="51">IF(E198&lt;=$B$9,-PMT($B$13/12,$B$9,$I$5,0),"")</f>
        <v/>
      </c>
      <c r="I198" s="11" t="str">
        <f t="shared" ca="1" si="40"/>
        <v/>
      </c>
      <c r="J198" s="107"/>
      <c r="K198" s="107"/>
      <c r="L198" s="107"/>
      <c r="M198" s="103" t="str">
        <f ca="1">IF(N198&lt;=$B$9,IF(N198&lt;$B$10,0,IF(N198=$B$10,SUM($T$6:T198),IF(N198=$B$10+1,IF((Q198-T198)&lt;=$M$5,(Q198-T198),$M$5),IF((Q198-T198)&lt;=$M$5-SUMIF($N$6:N197,"&gt;"&amp;$B$10,$M$6:M197),(Q198-T198),($M$5-SUMIF($N$6:N197,"&gt;"&amp;$B$10,$M$6:M197)))))),"")</f>
        <v/>
      </c>
      <c r="N198" s="30" t="str">
        <f t="shared" ca="1" si="46"/>
        <v/>
      </c>
      <c r="O198" s="110" t="str">
        <f t="shared" ca="1" si="41"/>
        <v/>
      </c>
      <c r="P198" s="110" t="str">
        <f t="shared" ca="1" si="49"/>
        <v/>
      </c>
      <c r="Q198" s="61" t="str">
        <f t="shared" ref="Q198:Q261" ca="1" si="52">IF(N198&lt;=$B$10,"",IF(N198&lt;=$B$9,(-PMT($B$13/12,$B$11,$R$5,0)+IF(N198=$B$9,W198,0)),""))</f>
        <v/>
      </c>
      <c r="R198" s="31" t="str">
        <f t="shared" ca="1" si="42"/>
        <v/>
      </c>
      <c r="S198" s="27" t="str">
        <f t="shared" ca="1" si="47"/>
        <v/>
      </c>
      <c r="T198" s="41" t="str">
        <f t="shared" ca="1" si="50"/>
        <v/>
      </c>
      <c r="U198" s="46"/>
      <c r="W198" s="51" t="str">
        <f t="shared" ca="1" si="48"/>
        <v/>
      </c>
      <c r="X198" s="8" t="str">
        <f t="shared" ca="1" si="43"/>
        <v/>
      </c>
      <c r="Y198" s="58" t="str">
        <f t="shared" ref="Y198:Y261" ca="1" si="53">IF(N198&lt;=$B$10,0,IF(N198&lt;=$B$9,-PMT($B$13/12,$B$11,$R$5,0),""))</f>
        <v/>
      </c>
      <c r="Z198" s="59" t="str">
        <f t="shared" ca="1" si="44"/>
        <v/>
      </c>
      <c r="AA198" s="101" t="str">
        <f ca="1">IF(N198&lt;=$B$9,IF(N198&lt;$B$10,0,IF(N198=$B$10,SUM($T$6:T198),IF(N198=$B$10+1,IF((Y198-T198)&lt;=$T$5,(Y198-T198),$T$5),IF((Y198-T198)&lt;=$T$5-SUMIF($N$6:N197,"&gt;"&amp;$B$10,$M$6:M197),(Y198-T198),($T$5-SUMIF($N$6:N197,"&gt;"&amp;$B$10,$M$6:M197)))))),"")</f>
        <v/>
      </c>
      <c r="AB198" s="107"/>
    </row>
    <row r="199" spans="4:28" x14ac:dyDescent="0.25">
      <c r="D199" s="63"/>
      <c r="E199" s="2" t="str">
        <f t="shared" ca="1" si="45"/>
        <v/>
      </c>
      <c r="F199" s="11" t="str">
        <f t="shared" ref="F199:F262" ca="1" si="54">IF(E199&lt;=$B$9,H199-G199,"")</f>
        <v/>
      </c>
      <c r="G199" s="11" t="str">
        <f t="shared" ref="G199:G262" ca="1" si="55">IF(E199&lt;=$B$9,$B$13/360*30*I198,"")</f>
        <v/>
      </c>
      <c r="H199" s="12" t="str">
        <f t="shared" ca="1" si="51"/>
        <v/>
      </c>
      <c r="I199" s="11" t="str">
        <f t="shared" ref="I199:I262" ca="1" si="56">IF(E199&lt;=$B$9,I198-F199,"")</f>
        <v/>
      </c>
      <c r="J199" s="107"/>
      <c r="K199" s="107"/>
      <c r="L199" s="107"/>
      <c r="M199" s="103" t="str">
        <f ca="1">IF(N199&lt;=$B$9,IF(N199&lt;$B$10,0,IF(N199=$B$10,SUM($T$6:T199),IF(N199=$B$10+1,IF((Q199-T199)&lt;=$M$5,(Q199-T199),$M$5),IF((Q199-T199)&lt;=$M$5-SUMIF($N$6:N198,"&gt;"&amp;$B$10,$M$6:M198),(Q199-T199),($M$5-SUMIF($N$6:N198,"&gt;"&amp;$B$10,$M$6:M198)))))),"")</f>
        <v/>
      </c>
      <c r="N199" s="30" t="str">
        <f t="shared" ca="1" si="46"/>
        <v/>
      </c>
      <c r="O199" s="110" t="str">
        <f t="shared" ref="O199:O262" ca="1" si="57">IF(N199&lt;=$B$10,"",IF(N199&lt;=$B$9,Q199-P199,""))</f>
        <v/>
      </c>
      <c r="P199" s="110" t="str">
        <f t="shared" ca="1" si="49"/>
        <v/>
      </c>
      <c r="Q199" s="61" t="str">
        <f t="shared" ca="1" si="52"/>
        <v/>
      </c>
      <c r="R199" s="31" t="str">
        <f t="shared" ref="R199:R262" ca="1" si="58">IF(N199&lt;=$B$10,R198,IF(N199&lt;=$B$9,R198-O199,""))</f>
        <v/>
      </c>
      <c r="S199" s="27" t="str">
        <f t="shared" ca="1" si="47"/>
        <v/>
      </c>
      <c r="T199" s="41" t="str">
        <f t="shared" ca="1" si="50"/>
        <v/>
      </c>
      <c r="U199" s="46"/>
      <c r="W199" s="51" t="str">
        <f t="shared" ca="1" si="48"/>
        <v/>
      </c>
      <c r="X199" s="8" t="str">
        <f t="shared" ref="X199:X262" ca="1" si="59">IF(N199&lt;=$B$9,Y199-Z199,"")</f>
        <v/>
      </c>
      <c r="Y199" s="58" t="str">
        <f t="shared" ca="1" si="53"/>
        <v/>
      </c>
      <c r="Z199" s="59" t="str">
        <f t="shared" ref="Z199:Z262" ca="1" si="60">IF(N199&lt;=$B$10,0,IF(N199&lt;=$B$9,$B$13/360*30*W198+AA199,""))</f>
        <v/>
      </c>
      <c r="AA199" s="101" t="str">
        <f ca="1">IF(N199&lt;=$B$9,IF(N199&lt;$B$10,0,IF(N199=$B$10,SUM($T$6:T199),IF(N199=$B$10+1,IF((Y199-T199)&lt;=$T$5,(Y199-T199),$T$5),IF((Y199-T199)&lt;=$T$5-SUMIF($N$6:N198,"&gt;"&amp;$B$10,$M$6:M198),(Y199-T199),($T$5-SUMIF($N$6:N198,"&gt;"&amp;$B$10,$M$6:M198)))))),"")</f>
        <v/>
      </c>
      <c r="AB199" s="107"/>
    </row>
    <row r="200" spans="4:28" x14ac:dyDescent="0.25">
      <c r="D200" s="63"/>
      <c r="E200" s="2" t="str">
        <f t="shared" ref="E200:E263" ca="1" si="61">IFERROR(IF((E199+1)&lt;=$B$9,(E199+1),""),"")</f>
        <v/>
      </c>
      <c r="F200" s="11" t="str">
        <f t="shared" ca="1" si="54"/>
        <v/>
      </c>
      <c r="G200" s="11" t="str">
        <f t="shared" ca="1" si="55"/>
        <v/>
      </c>
      <c r="H200" s="12" t="str">
        <f t="shared" ca="1" si="51"/>
        <v/>
      </c>
      <c r="I200" s="11" t="str">
        <f t="shared" ca="1" si="56"/>
        <v/>
      </c>
      <c r="J200" s="107"/>
      <c r="K200" s="107"/>
      <c r="L200" s="107"/>
      <c r="M200" s="103" t="str">
        <f ca="1">IF(N200&lt;=$B$9,IF(N200&lt;$B$10,0,IF(N200=$B$10,SUM($T$6:T200),IF(N200=$B$10+1,IF((Q200-T200)&lt;=$M$5,(Q200-T200),$M$5),IF((Q200-T200)&lt;=$M$5-SUMIF($N$6:N199,"&gt;"&amp;$B$10,$M$6:M199),(Q200-T200),($M$5-SUMIF($N$6:N199,"&gt;"&amp;$B$10,$M$6:M199)))))),"")</f>
        <v/>
      </c>
      <c r="N200" s="30" t="str">
        <f t="shared" ref="N200:N263" ca="1" si="62">IFERROR(IF((N199+1)&lt;=$B$9,(N199+1),""),"")</f>
        <v/>
      </c>
      <c r="O200" s="110" t="str">
        <f t="shared" ca="1" si="57"/>
        <v/>
      </c>
      <c r="P200" s="110" t="str">
        <f t="shared" ca="1" si="49"/>
        <v/>
      </c>
      <c r="Q200" s="61" t="str">
        <f t="shared" ca="1" si="52"/>
        <v/>
      </c>
      <c r="R200" s="31" t="str">
        <f t="shared" ca="1" si="58"/>
        <v/>
      </c>
      <c r="S200" s="27" t="str">
        <f t="shared" ca="1" si="47"/>
        <v/>
      </c>
      <c r="T200" s="41" t="str">
        <f t="shared" ca="1" si="50"/>
        <v/>
      </c>
      <c r="U200" s="46"/>
      <c r="W200" s="51" t="str">
        <f t="shared" ca="1" si="48"/>
        <v/>
      </c>
      <c r="X200" s="8" t="str">
        <f t="shared" ca="1" si="59"/>
        <v/>
      </c>
      <c r="Y200" s="58" t="str">
        <f t="shared" ca="1" si="53"/>
        <v/>
      </c>
      <c r="Z200" s="59" t="str">
        <f t="shared" ca="1" si="60"/>
        <v/>
      </c>
      <c r="AA200" s="101" t="str">
        <f ca="1">IF(N200&lt;=$B$9,IF(N200&lt;$B$10,0,IF(N200=$B$10,SUM($T$6:T200),IF(N200=$B$10+1,IF((Y200-T200)&lt;=$T$5,(Y200-T200),$T$5),IF((Y200-T200)&lt;=$T$5-SUMIF($N$6:N199,"&gt;"&amp;$B$10,$M$6:M199),(Y200-T200),($T$5-SUMIF($N$6:N199,"&gt;"&amp;$B$10,$M$6:M199)))))),"")</f>
        <v/>
      </c>
      <c r="AB200" s="107"/>
    </row>
    <row r="201" spans="4:28" x14ac:dyDescent="0.25">
      <c r="D201" s="63"/>
      <c r="E201" s="2" t="str">
        <f t="shared" ca="1" si="61"/>
        <v/>
      </c>
      <c r="F201" s="11" t="str">
        <f t="shared" ca="1" si="54"/>
        <v/>
      </c>
      <c r="G201" s="11" t="str">
        <f t="shared" ca="1" si="55"/>
        <v/>
      </c>
      <c r="H201" s="12" t="str">
        <f t="shared" ca="1" si="51"/>
        <v/>
      </c>
      <c r="I201" s="11" t="str">
        <f t="shared" ca="1" si="56"/>
        <v/>
      </c>
      <c r="J201" s="107"/>
      <c r="K201" s="107"/>
      <c r="L201" s="107"/>
      <c r="M201" s="103" t="str">
        <f ca="1">IF(N201&lt;=$B$9,IF(N201&lt;$B$10,0,IF(N201=$B$10,SUM($T$6:T201),IF(N201=$B$10+1,IF((Q201-T201)&lt;=$M$5,(Q201-T201),$M$5),IF((Q201-T201)&lt;=$M$5-SUMIF($N$6:N200,"&gt;"&amp;$B$10,$M$6:M200),(Q201-T201),($M$5-SUMIF($N$6:N200,"&gt;"&amp;$B$10,$M$6:M200)))))),"")</f>
        <v/>
      </c>
      <c r="N201" s="30" t="str">
        <f t="shared" ca="1" si="62"/>
        <v/>
      </c>
      <c r="O201" s="110" t="str">
        <f t="shared" ca="1" si="57"/>
        <v/>
      </c>
      <c r="P201" s="110" t="str">
        <f t="shared" ca="1" si="49"/>
        <v/>
      </c>
      <c r="Q201" s="61" t="str">
        <f t="shared" ca="1" si="52"/>
        <v/>
      </c>
      <c r="R201" s="31" t="str">
        <f t="shared" ca="1" si="58"/>
        <v/>
      </c>
      <c r="S201" s="27" t="str">
        <f t="shared" ca="1" si="47"/>
        <v/>
      </c>
      <c r="T201" s="41" t="str">
        <f t="shared" ca="1" si="50"/>
        <v/>
      </c>
      <c r="U201" s="46"/>
      <c r="W201" s="51" t="str">
        <f t="shared" ca="1" si="48"/>
        <v/>
      </c>
      <c r="X201" s="8" t="str">
        <f t="shared" ca="1" si="59"/>
        <v/>
      </c>
      <c r="Y201" s="58" t="str">
        <f t="shared" ca="1" si="53"/>
        <v/>
      </c>
      <c r="Z201" s="59" t="str">
        <f t="shared" ca="1" si="60"/>
        <v/>
      </c>
      <c r="AA201" s="101" t="str">
        <f ca="1">IF(N201&lt;=$B$9,IF(N201&lt;$B$10,0,IF(N201=$B$10,SUM($T$6:T201),IF(N201=$B$10+1,IF((Y201-T201)&lt;=$T$5,(Y201-T201),$T$5),IF((Y201-T201)&lt;=$T$5-SUMIF($N$6:N200,"&gt;"&amp;$B$10,$M$6:M200),(Y201-T201),($T$5-SUMIF($N$6:N200,"&gt;"&amp;$B$10,$M$6:M200)))))),"")</f>
        <v/>
      </c>
      <c r="AB201" s="107"/>
    </row>
    <row r="202" spans="4:28" x14ac:dyDescent="0.25">
      <c r="D202" s="63"/>
      <c r="E202" s="2" t="str">
        <f t="shared" ca="1" si="61"/>
        <v/>
      </c>
      <c r="F202" s="11" t="str">
        <f t="shared" ca="1" si="54"/>
        <v/>
      </c>
      <c r="G202" s="11" t="str">
        <f t="shared" ca="1" si="55"/>
        <v/>
      </c>
      <c r="H202" s="12" t="str">
        <f t="shared" ca="1" si="51"/>
        <v/>
      </c>
      <c r="I202" s="11" t="str">
        <f t="shared" ca="1" si="56"/>
        <v/>
      </c>
      <c r="J202" s="107"/>
      <c r="K202" s="107"/>
      <c r="L202" s="107"/>
      <c r="M202" s="103" t="str">
        <f ca="1">IF(N202&lt;=$B$9,IF(N202&lt;$B$10,0,IF(N202=$B$10,SUM($T$6:T202),IF(N202=$B$10+1,IF((Q202-T202)&lt;=$M$5,(Q202-T202),$M$5),IF((Q202-T202)&lt;=$M$5-SUMIF($N$6:N201,"&gt;"&amp;$B$10,$M$6:M201),(Q202-T202),($M$5-SUMIF($N$6:N201,"&gt;"&amp;$B$10,$M$6:M201)))))),"")</f>
        <v/>
      </c>
      <c r="N202" s="30" t="str">
        <f t="shared" ca="1" si="62"/>
        <v/>
      </c>
      <c r="O202" s="110" t="str">
        <f t="shared" ca="1" si="57"/>
        <v/>
      </c>
      <c r="P202" s="110" t="str">
        <f t="shared" ca="1" si="49"/>
        <v/>
      </c>
      <c r="Q202" s="61" t="str">
        <f t="shared" ca="1" si="52"/>
        <v/>
      </c>
      <c r="R202" s="31" t="str">
        <f t="shared" ca="1" si="58"/>
        <v/>
      </c>
      <c r="S202" s="27" t="str">
        <f t="shared" ref="S202:S265" ca="1" si="63">IF(N202&lt;=$B$9, SUM(Q202,-H202),"")</f>
        <v/>
      </c>
      <c r="T202" s="41" t="str">
        <f t="shared" ca="1" si="50"/>
        <v/>
      </c>
      <c r="U202" s="46"/>
      <c r="W202" s="51" t="str">
        <f t="shared" ref="W202:W265" ca="1" si="64">IF(N202&lt;=$B$9,W201-X202,"")</f>
        <v/>
      </c>
      <c r="X202" s="8" t="str">
        <f t="shared" ca="1" si="59"/>
        <v/>
      </c>
      <c r="Y202" s="58" t="str">
        <f t="shared" ca="1" si="53"/>
        <v/>
      </c>
      <c r="Z202" s="59" t="str">
        <f t="shared" ca="1" si="60"/>
        <v/>
      </c>
      <c r="AA202" s="101" t="str">
        <f ca="1">IF(N202&lt;=$B$9,IF(N202&lt;$B$10,0,IF(N202=$B$10,SUM($T$6:T202),IF(N202=$B$10+1,IF((Y202-T202)&lt;=$T$5,(Y202-T202),$T$5),IF((Y202-T202)&lt;=$T$5-SUMIF($N$6:N201,"&gt;"&amp;$B$10,$M$6:M201),(Y202-T202),($T$5-SUMIF($N$6:N201,"&gt;"&amp;$B$10,$M$6:M201)))))),"")</f>
        <v/>
      </c>
      <c r="AB202" s="107"/>
    </row>
    <row r="203" spans="4:28" x14ac:dyDescent="0.25">
      <c r="D203" s="63"/>
      <c r="E203" s="2" t="str">
        <f t="shared" ca="1" si="61"/>
        <v/>
      </c>
      <c r="F203" s="11" t="str">
        <f t="shared" ca="1" si="54"/>
        <v/>
      </c>
      <c r="G203" s="11" t="str">
        <f t="shared" ca="1" si="55"/>
        <v/>
      </c>
      <c r="H203" s="12" t="str">
        <f t="shared" ca="1" si="51"/>
        <v/>
      </c>
      <c r="I203" s="11" t="str">
        <f t="shared" ca="1" si="56"/>
        <v/>
      </c>
      <c r="J203" s="107"/>
      <c r="K203" s="107"/>
      <c r="L203" s="107"/>
      <c r="M203" s="103" t="str">
        <f ca="1">IF(N203&lt;=$B$9,IF(N203&lt;$B$10,0,IF(N203=$B$10,SUM($T$6:T203),IF(N203=$B$10+1,IF((Q203-T203)&lt;=$M$5,(Q203-T203),$M$5),IF((Q203-T203)&lt;=$M$5-SUMIF($N$6:N202,"&gt;"&amp;$B$10,$M$6:M202),(Q203-T203),($M$5-SUMIF($N$6:N202,"&gt;"&amp;$B$10,$M$6:M202)))))),"")</f>
        <v/>
      </c>
      <c r="N203" s="30" t="str">
        <f t="shared" ca="1" si="62"/>
        <v/>
      </c>
      <c r="O203" s="110" t="str">
        <f t="shared" ca="1" si="57"/>
        <v/>
      </c>
      <c r="P203" s="110" t="str">
        <f t="shared" ref="P203:P266" ca="1" si="65">IF(N203&lt;=$B$10,"",IF(N203&lt;=$B$9,$B$13/360*30*R202+M203,""))</f>
        <v/>
      </c>
      <c r="Q203" s="61" t="str">
        <f t="shared" ca="1" si="52"/>
        <v/>
      </c>
      <c r="R203" s="31" t="str">
        <f t="shared" ca="1" si="58"/>
        <v/>
      </c>
      <c r="S203" s="27" t="str">
        <f t="shared" ca="1" si="63"/>
        <v/>
      </c>
      <c r="T203" s="41" t="str">
        <f t="shared" ref="T203:T266" ca="1" si="66">IF(N203&lt;=$B$9,$B$13/360*30*R202,"")</f>
        <v/>
      </c>
      <c r="U203" s="46"/>
      <c r="W203" s="51" t="str">
        <f t="shared" ca="1" si="64"/>
        <v/>
      </c>
      <c r="X203" s="8" t="str">
        <f t="shared" ca="1" si="59"/>
        <v/>
      </c>
      <c r="Y203" s="58" t="str">
        <f t="shared" ca="1" si="53"/>
        <v/>
      </c>
      <c r="Z203" s="59" t="str">
        <f t="shared" ca="1" si="60"/>
        <v/>
      </c>
      <c r="AA203" s="101" t="str">
        <f ca="1">IF(N203&lt;=$B$9,IF(N203&lt;$B$10,0,IF(N203=$B$10,SUM($T$6:T203),IF(N203=$B$10+1,IF((Y203-T203)&lt;=$T$5,(Y203-T203),$T$5),IF((Y203-T203)&lt;=$T$5-SUMIF($N$6:N202,"&gt;"&amp;$B$10,$M$6:M202),(Y203-T203),($T$5-SUMIF($N$6:N202,"&gt;"&amp;$B$10,$M$6:M202)))))),"")</f>
        <v/>
      </c>
      <c r="AB203" s="107"/>
    </row>
    <row r="204" spans="4:28" x14ac:dyDescent="0.25">
      <c r="D204" s="63"/>
      <c r="E204" s="2" t="str">
        <f t="shared" ca="1" si="61"/>
        <v/>
      </c>
      <c r="F204" s="11" t="str">
        <f t="shared" ca="1" si="54"/>
        <v/>
      </c>
      <c r="G204" s="11" t="str">
        <f t="shared" ca="1" si="55"/>
        <v/>
      </c>
      <c r="H204" s="12" t="str">
        <f t="shared" ca="1" si="51"/>
        <v/>
      </c>
      <c r="I204" s="11" t="str">
        <f t="shared" ca="1" si="56"/>
        <v/>
      </c>
      <c r="J204" s="107"/>
      <c r="K204" s="107"/>
      <c r="L204" s="107"/>
      <c r="M204" s="103" t="str">
        <f ca="1">IF(N204&lt;=$B$9,IF(N204&lt;$B$10,0,IF(N204=$B$10,SUM($T$6:T204),IF(N204=$B$10+1,IF((Q204-T204)&lt;=$M$5,(Q204-T204),$M$5),IF((Q204-T204)&lt;=$M$5-SUMIF($N$6:N203,"&gt;"&amp;$B$10,$M$6:M203),(Q204-T204),($M$5-SUMIF($N$6:N203,"&gt;"&amp;$B$10,$M$6:M203)))))),"")</f>
        <v/>
      </c>
      <c r="N204" s="30" t="str">
        <f t="shared" ca="1" si="62"/>
        <v/>
      </c>
      <c r="O204" s="110" t="str">
        <f t="shared" ca="1" si="57"/>
        <v/>
      </c>
      <c r="P204" s="110" t="str">
        <f t="shared" ca="1" si="65"/>
        <v/>
      </c>
      <c r="Q204" s="61" t="str">
        <f t="shared" ca="1" si="52"/>
        <v/>
      </c>
      <c r="R204" s="31" t="str">
        <f t="shared" ca="1" si="58"/>
        <v/>
      </c>
      <c r="S204" s="27" t="str">
        <f t="shared" ca="1" si="63"/>
        <v/>
      </c>
      <c r="T204" s="41" t="str">
        <f t="shared" ca="1" si="66"/>
        <v/>
      </c>
      <c r="U204" s="46"/>
      <c r="W204" s="51" t="str">
        <f t="shared" ca="1" si="64"/>
        <v/>
      </c>
      <c r="X204" s="8" t="str">
        <f t="shared" ca="1" si="59"/>
        <v/>
      </c>
      <c r="Y204" s="58" t="str">
        <f t="shared" ca="1" si="53"/>
        <v/>
      </c>
      <c r="Z204" s="59" t="str">
        <f t="shared" ca="1" si="60"/>
        <v/>
      </c>
      <c r="AA204" s="101" t="str">
        <f ca="1">IF(N204&lt;=$B$9,IF(N204&lt;$B$10,0,IF(N204=$B$10,SUM($T$6:T204),IF(N204=$B$10+1,IF((Y204-T204)&lt;=$T$5,(Y204-T204),$T$5),IF((Y204-T204)&lt;=$T$5-SUMIF($N$6:N203,"&gt;"&amp;$B$10,$M$6:M203),(Y204-T204),($T$5-SUMIF($N$6:N203,"&gt;"&amp;$B$10,$M$6:M203)))))),"")</f>
        <v/>
      </c>
      <c r="AB204" s="107"/>
    </row>
    <row r="205" spans="4:28" x14ac:dyDescent="0.25">
      <c r="D205" s="63"/>
      <c r="E205" s="2" t="str">
        <f t="shared" ca="1" si="61"/>
        <v/>
      </c>
      <c r="F205" s="11" t="str">
        <f t="shared" ca="1" si="54"/>
        <v/>
      </c>
      <c r="G205" s="11" t="str">
        <f t="shared" ca="1" si="55"/>
        <v/>
      </c>
      <c r="H205" s="12" t="str">
        <f t="shared" ca="1" si="51"/>
        <v/>
      </c>
      <c r="I205" s="11" t="str">
        <f t="shared" ca="1" si="56"/>
        <v/>
      </c>
      <c r="J205" s="107"/>
      <c r="K205" s="107"/>
      <c r="L205" s="107"/>
      <c r="M205" s="103" t="str">
        <f ca="1">IF(N205&lt;=$B$9,IF(N205&lt;$B$10,0,IF(N205=$B$10,SUM($T$6:T205),IF(N205=$B$10+1,IF((Q205-T205)&lt;=$M$5,(Q205-T205),$M$5),IF((Q205-T205)&lt;=$M$5-SUMIF($N$6:N204,"&gt;"&amp;$B$10,$M$6:M204),(Q205-T205),($M$5-SUMIF($N$6:N204,"&gt;"&amp;$B$10,$M$6:M204)))))),"")</f>
        <v/>
      </c>
      <c r="N205" s="30" t="str">
        <f t="shared" ca="1" si="62"/>
        <v/>
      </c>
      <c r="O205" s="110" t="str">
        <f t="shared" ca="1" si="57"/>
        <v/>
      </c>
      <c r="P205" s="110" t="str">
        <f t="shared" ca="1" si="65"/>
        <v/>
      </c>
      <c r="Q205" s="61" t="str">
        <f t="shared" ca="1" si="52"/>
        <v/>
      </c>
      <c r="R205" s="31" t="str">
        <f t="shared" ca="1" si="58"/>
        <v/>
      </c>
      <c r="S205" s="27" t="str">
        <f t="shared" ca="1" si="63"/>
        <v/>
      </c>
      <c r="T205" s="41" t="str">
        <f t="shared" ca="1" si="66"/>
        <v/>
      </c>
      <c r="U205" s="46"/>
      <c r="W205" s="51" t="str">
        <f t="shared" ca="1" si="64"/>
        <v/>
      </c>
      <c r="X205" s="8" t="str">
        <f t="shared" ca="1" si="59"/>
        <v/>
      </c>
      <c r="Y205" s="58" t="str">
        <f t="shared" ca="1" si="53"/>
        <v/>
      </c>
      <c r="Z205" s="59" t="str">
        <f t="shared" ca="1" si="60"/>
        <v/>
      </c>
      <c r="AA205" s="101" t="str">
        <f ca="1">IF(N205&lt;=$B$9,IF(N205&lt;$B$10,0,IF(N205=$B$10,SUM($T$6:T205),IF(N205=$B$10+1,IF((Y205-T205)&lt;=$T$5,(Y205-T205),$T$5),IF((Y205-T205)&lt;=$T$5-SUMIF($N$6:N204,"&gt;"&amp;$B$10,$M$6:M204),(Y205-T205),($T$5-SUMIF($N$6:N204,"&gt;"&amp;$B$10,$M$6:M204)))))),"")</f>
        <v/>
      </c>
      <c r="AB205" s="107"/>
    </row>
    <row r="206" spans="4:28" x14ac:dyDescent="0.25">
      <c r="D206" s="63"/>
      <c r="E206" s="2" t="str">
        <f t="shared" ca="1" si="61"/>
        <v/>
      </c>
      <c r="F206" s="11" t="str">
        <f t="shared" ca="1" si="54"/>
        <v/>
      </c>
      <c r="G206" s="11" t="str">
        <f t="shared" ca="1" si="55"/>
        <v/>
      </c>
      <c r="H206" s="12" t="str">
        <f t="shared" ca="1" si="51"/>
        <v/>
      </c>
      <c r="I206" s="11" t="str">
        <f t="shared" ca="1" si="56"/>
        <v/>
      </c>
      <c r="J206" s="107"/>
      <c r="K206" s="107"/>
      <c r="L206" s="107"/>
      <c r="M206" s="103" t="str">
        <f ca="1">IF(N206&lt;=$B$9,IF(N206&lt;$B$10,0,IF(N206=$B$10,SUM($T$6:T206),IF(N206=$B$10+1,IF((Q206-T206)&lt;=$M$5,(Q206-T206),$M$5),IF((Q206-T206)&lt;=$M$5-SUMIF($N$6:N205,"&gt;"&amp;$B$10,$M$6:M205),(Q206-T206),($M$5-SUMIF($N$6:N205,"&gt;"&amp;$B$10,$M$6:M205)))))),"")</f>
        <v/>
      </c>
      <c r="N206" s="30" t="str">
        <f t="shared" ca="1" si="62"/>
        <v/>
      </c>
      <c r="O206" s="110" t="str">
        <f t="shared" ca="1" si="57"/>
        <v/>
      </c>
      <c r="P206" s="110" t="str">
        <f t="shared" ca="1" si="65"/>
        <v/>
      </c>
      <c r="Q206" s="61" t="str">
        <f t="shared" ca="1" si="52"/>
        <v/>
      </c>
      <c r="R206" s="31" t="str">
        <f t="shared" ca="1" si="58"/>
        <v/>
      </c>
      <c r="S206" s="27" t="str">
        <f t="shared" ca="1" si="63"/>
        <v/>
      </c>
      <c r="T206" s="41" t="str">
        <f t="shared" ca="1" si="66"/>
        <v/>
      </c>
      <c r="U206" s="46"/>
      <c r="W206" s="51" t="str">
        <f t="shared" ca="1" si="64"/>
        <v/>
      </c>
      <c r="X206" s="8" t="str">
        <f t="shared" ca="1" si="59"/>
        <v/>
      </c>
      <c r="Y206" s="58" t="str">
        <f t="shared" ca="1" si="53"/>
        <v/>
      </c>
      <c r="Z206" s="59" t="str">
        <f t="shared" ca="1" si="60"/>
        <v/>
      </c>
      <c r="AA206" s="101" t="str">
        <f ca="1">IF(N206&lt;=$B$9,IF(N206&lt;$B$10,0,IF(N206=$B$10,SUM($T$6:T206),IF(N206=$B$10+1,IF((Y206-T206)&lt;=$T$5,(Y206-T206),$T$5),IF((Y206-T206)&lt;=$T$5-SUMIF($N$6:N205,"&gt;"&amp;$B$10,$M$6:M205),(Y206-T206),($T$5-SUMIF($N$6:N205,"&gt;"&amp;$B$10,$M$6:M205)))))),"")</f>
        <v/>
      </c>
      <c r="AB206" s="107"/>
    </row>
    <row r="207" spans="4:28" x14ac:dyDescent="0.25">
      <c r="D207" s="63"/>
      <c r="E207" s="2" t="str">
        <f t="shared" ca="1" si="61"/>
        <v/>
      </c>
      <c r="F207" s="11" t="str">
        <f t="shared" ca="1" si="54"/>
        <v/>
      </c>
      <c r="G207" s="11" t="str">
        <f t="shared" ca="1" si="55"/>
        <v/>
      </c>
      <c r="H207" s="12" t="str">
        <f t="shared" ca="1" si="51"/>
        <v/>
      </c>
      <c r="I207" s="11" t="str">
        <f t="shared" ca="1" si="56"/>
        <v/>
      </c>
      <c r="J207" s="107"/>
      <c r="K207" s="107"/>
      <c r="L207" s="107"/>
      <c r="M207" s="103" t="str">
        <f ca="1">IF(N207&lt;=$B$9,IF(N207&lt;$B$10,0,IF(N207=$B$10,SUM($T$6:T207),IF(N207=$B$10+1,IF((Q207-T207)&lt;=$M$5,(Q207-T207),$M$5),IF((Q207-T207)&lt;=$M$5-SUMIF($N$6:N206,"&gt;"&amp;$B$10,$M$6:M206),(Q207-T207),($M$5-SUMIF($N$6:N206,"&gt;"&amp;$B$10,$M$6:M206)))))),"")</f>
        <v/>
      </c>
      <c r="N207" s="30" t="str">
        <f t="shared" ca="1" si="62"/>
        <v/>
      </c>
      <c r="O207" s="110" t="str">
        <f t="shared" ca="1" si="57"/>
        <v/>
      </c>
      <c r="P207" s="110" t="str">
        <f t="shared" ca="1" si="65"/>
        <v/>
      </c>
      <c r="Q207" s="61" t="str">
        <f t="shared" ca="1" si="52"/>
        <v/>
      </c>
      <c r="R207" s="31" t="str">
        <f t="shared" ca="1" si="58"/>
        <v/>
      </c>
      <c r="S207" s="27" t="str">
        <f t="shared" ca="1" si="63"/>
        <v/>
      </c>
      <c r="T207" s="41" t="str">
        <f t="shared" ca="1" si="66"/>
        <v/>
      </c>
      <c r="U207" s="46"/>
      <c r="W207" s="51" t="str">
        <f t="shared" ca="1" si="64"/>
        <v/>
      </c>
      <c r="X207" s="8" t="str">
        <f t="shared" ca="1" si="59"/>
        <v/>
      </c>
      <c r="Y207" s="58" t="str">
        <f t="shared" ca="1" si="53"/>
        <v/>
      </c>
      <c r="Z207" s="59" t="str">
        <f t="shared" ca="1" si="60"/>
        <v/>
      </c>
      <c r="AA207" s="101" t="str">
        <f ca="1">IF(N207&lt;=$B$9,IF(N207&lt;$B$10,0,IF(N207=$B$10,SUM($T$6:T207),IF(N207=$B$10+1,IF((Y207-T207)&lt;=$T$5,(Y207-T207),$T$5),IF((Y207-T207)&lt;=$T$5-SUMIF($N$6:N206,"&gt;"&amp;$B$10,$M$6:M206),(Y207-T207),($T$5-SUMIF($N$6:N206,"&gt;"&amp;$B$10,$M$6:M206)))))),"")</f>
        <v/>
      </c>
      <c r="AB207" s="107"/>
    </row>
    <row r="208" spans="4:28" x14ac:dyDescent="0.25">
      <c r="D208" s="63"/>
      <c r="E208" s="2" t="str">
        <f t="shared" ca="1" si="61"/>
        <v/>
      </c>
      <c r="F208" s="11" t="str">
        <f t="shared" ca="1" si="54"/>
        <v/>
      </c>
      <c r="G208" s="11" t="str">
        <f t="shared" ca="1" si="55"/>
        <v/>
      </c>
      <c r="H208" s="12" t="str">
        <f t="shared" ca="1" si="51"/>
        <v/>
      </c>
      <c r="I208" s="11" t="str">
        <f t="shared" ca="1" si="56"/>
        <v/>
      </c>
      <c r="J208" s="107"/>
      <c r="K208" s="107"/>
      <c r="L208" s="107"/>
      <c r="M208" s="103" t="str">
        <f ca="1">IF(N208&lt;=$B$9,IF(N208&lt;$B$10,0,IF(N208=$B$10,SUM($T$6:T208),IF(N208=$B$10+1,IF((Q208-T208)&lt;=$M$5,(Q208-T208),$M$5),IF((Q208-T208)&lt;=$M$5-SUMIF($N$6:N207,"&gt;"&amp;$B$10,$M$6:M207),(Q208-T208),($M$5-SUMIF($N$6:N207,"&gt;"&amp;$B$10,$M$6:M207)))))),"")</f>
        <v/>
      </c>
      <c r="N208" s="30" t="str">
        <f t="shared" ca="1" si="62"/>
        <v/>
      </c>
      <c r="O208" s="110" t="str">
        <f t="shared" ca="1" si="57"/>
        <v/>
      </c>
      <c r="P208" s="110" t="str">
        <f t="shared" ca="1" si="65"/>
        <v/>
      </c>
      <c r="Q208" s="61" t="str">
        <f t="shared" ca="1" si="52"/>
        <v/>
      </c>
      <c r="R208" s="31" t="str">
        <f t="shared" ca="1" si="58"/>
        <v/>
      </c>
      <c r="S208" s="27" t="str">
        <f t="shared" ca="1" si="63"/>
        <v/>
      </c>
      <c r="T208" s="41" t="str">
        <f t="shared" ca="1" si="66"/>
        <v/>
      </c>
      <c r="U208" s="46"/>
      <c r="W208" s="51" t="str">
        <f t="shared" ca="1" si="64"/>
        <v/>
      </c>
      <c r="X208" s="8" t="str">
        <f t="shared" ca="1" si="59"/>
        <v/>
      </c>
      <c r="Y208" s="58" t="str">
        <f t="shared" ca="1" si="53"/>
        <v/>
      </c>
      <c r="Z208" s="59" t="str">
        <f t="shared" ca="1" si="60"/>
        <v/>
      </c>
      <c r="AA208" s="101" t="str">
        <f ca="1">IF(N208&lt;=$B$9,IF(N208&lt;$B$10,0,IF(N208=$B$10,SUM($T$6:T208),IF(N208=$B$10+1,IF((Y208-T208)&lt;=$T$5,(Y208-T208),$T$5),IF((Y208-T208)&lt;=$T$5-SUMIF($N$6:N207,"&gt;"&amp;$B$10,$M$6:M207),(Y208-T208),($T$5-SUMIF($N$6:N207,"&gt;"&amp;$B$10,$M$6:M207)))))),"")</f>
        <v/>
      </c>
      <c r="AB208" s="107"/>
    </row>
    <row r="209" spans="4:28" x14ac:dyDescent="0.25">
      <c r="D209" s="63"/>
      <c r="E209" s="2" t="str">
        <f t="shared" ca="1" si="61"/>
        <v/>
      </c>
      <c r="F209" s="11" t="str">
        <f t="shared" ca="1" si="54"/>
        <v/>
      </c>
      <c r="G209" s="11" t="str">
        <f t="shared" ca="1" si="55"/>
        <v/>
      </c>
      <c r="H209" s="12" t="str">
        <f t="shared" ca="1" si="51"/>
        <v/>
      </c>
      <c r="I209" s="11" t="str">
        <f t="shared" ca="1" si="56"/>
        <v/>
      </c>
      <c r="J209" s="107"/>
      <c r="K209" s="107"/>
      <c r="L209" s="107"/>
      <c r="M209" s="103" t="str">
        <f ca="1">IF(N209&lt;=$B$9,IF(N209&lt;$B$10,0,IF(N209=$B$10,SUM($T$6:T209),IF(N209=$B$10+1,IF((Q209-T209)&lt;=$M$5,(Q209-T209),$M$5),IF((Q209-T209)&lt;=$M$5-SUMIF($N$6:N208,"&gt;"&amp;$B$10,$M$6:M208),(Q209-T209),($M$5-SUMIF($N$6:N208,"&gt;"&amp;$B$10,$M$6:M208)))))),"")</f>
        <v/>
      </c>
      <c r="N209" s="30" t="str">
        <f t="shared" ca="1" si="62"/>
        <v/>
      </c>
      <c r="O209" s="110" t="str">
        <f t="shared" ca="1" si="57"/>
        <v/>
      </c>
      <c r="P209" s="110" t="str">
        <f t="shared" ca="1" si="65"/>
        <v/>
      </c>
      <c r="Q209" s="61" t="str">
        <f t="shared" ca="1" si="52"/>
        <v/>
      </c>
      <c r="R209" s="31" t="str">
        <f t="shared" ca="1" si="58"/>
        <v/>
      </c>
      <c r="S209" s="27" t="str">
        <f t="shared" ca="1" si="63"/>
        <v/>
      </c>
      <c r="T209" s="41" t="str">
        <f t="shared" ca="1" si="66"/>
        <v/>
      </c>
      <c r="U209" s="46"/>
      <c r="W209" s="51" t="str">
        <f t="shared" ca="1" si="64"/>
        <v/>
      </c>
      <c r="X209" s="8" t="str">
        <f t="shared" ca="1" si="59"/>
        <v/>
      </c>
      <c r="Y209" s="58" t="str">
        <f t="shared" ca="1" si="53"/>
        <v/>
      </c>
      <c r="Z209" s="59" t="str">
        <f t="shared" ca="1" si="60"/>
        <v/>
      </c>
      <c r="AA209" s="101" t="str">
        <f ca="1">IF(N209&lt;=$B$9,IF(N209&lt;$B$10,0,IF(N209=$B$10,SUM($T$6:T209),IF(N209=$B$10+1,IF((Y209-T209)&lt;=$T$5,(Y209-T209),$T$5),IF((Y209-T209)&lt;=$T$5-SUMIF($N$6:N208,"&gt;"&amp;$B$10,$M$6:M208),(Y209-T209),($T$5-SUMIF($N$6:N208,"&gt;"&amp;$B$10,$M$6:M208)))))),"")</f>
        <v/>
      </c>
      <c r="AB209" s="107"/>
    </row>
    <row r="210" spans="4:28" x14ac:dyDescent="0.25">
      <c r="D210" s="63"/>
      <c r="E210" s="2" t="str">
        <f t="shared" ca="1" si="61"/>
        <v/>
      </c>
      <c r="F210" s="11" t="str">
        <f t="shared" ca="1" si="54"/>
        <v/>
      </c>
      <c r="G210" s="11" t="str">
        <f t="shared" ca="1" si="55"/>
        <v/>
      </c>
      <c r="H210" s="12" t="str">
        <f t="shared" ca="1" si="51"/>
        <v/>
      </c>
      <c r="I210" s="11" t="str">
        <f t="shared" ca="1" si="56"/>
        <v/>
      </c>
      <c r="J210" s="107"/>
      <c r="K210" s="107"/>
      <c r="L210" s="107"/>
      <c r="M210" s="103" t="str">
        <f ca="1">IF(N210&lt;=$B$9,IF(N210&lt;$B$10,0,IF(N210=$B$10,SUM($T$6:T210),IF(N210=$B$10+1,IF((Q210-T210)&lt;=$M$5,(Q210-T210),$M$5),IF((Q210-T210)&lt;=$M$5-SUMIF($N$6:N209,"&gt;"&amp;$B$10,$M$6:M209),(Q210-T210),($M$5-SUMIF($N$6:N209,"&gt;"&amp;$B$10,$M$6:M209)))))),"")</f>
        <v/>
      </c>
      <c r="N210" s="30" t="str">
        <f t="shared" ca="1" si="62"/>
        <v/>
      </c>
      <c r="O210" s="110" t="str">
        <f t="shared" ca="1" si="57"/>
        <v/>
      </c>
      <c r="P210" s="110" t="str">
        <f t="shared" ca="1" si="65"/>
        <v/>
      </c>
      <c r="Q210" s="61" t="str">
        <f t="shared" ca="1" si="52"/>
        <v/>
      </c>
      <c r="R210" s="31" t="str">
        <f t="shared" ca="1" si="58"/>
        <v/>
      </c>
      <c r="S210" s="27" t="str">
        <f t="shared" ca="1" si="63"/>
        <v/>
      </c>
      <c r="T210" s="41" t="str">
        <f t="shared" ca="1" si="66"/>
        <v/>
      </c>
      <c r="U210" s="46"/>
      <c r="W210" s="51" t="str">
        <f t="shared" ca="1" si="64"/>
        <v/>
      </c>
      <c r="X210" s="8" t="str">
        <f t="shared" ca="1" si="59"/>
        <v/>
      </c>
      <c r="Y210" s="58" t="str">
        <f t="shared" ca="1" si="53"/>
        <v/>
      </c>
      <c r="Z210" s="59" t="str">
        <f t="shared" ca="1" si="60"/>
        <v/>
      </c>
      <c r="AA210" s="101" t="str">
        <f ca="1">IF(N210&lt;=$B$9,IF(N210&lt;$B$10,0,IF(N210=$B$10,SUM($T$6:T210),IF(N210=$B$10+1,IF((Y210-T210)&lt;=$T$5,(Y210-T210),$T$5),IF((Y210-T210)&lt;=$T$5-SUMIF($N$6:N209,"&gt;"&amp;$B$10,$M$6:M209),(Y210-T210),($T$5-SUMIF($N$6:N209,"&gt;"&amp;$B$10,$M$6:M209)))))),"")</f>
        <v/>
      </c>
      <c r="AB210" s="107"/>
    </row>
    <row r="211" spans="4:28" x14ac:dyDescent="0.25">
      <c r="D211" s="63"/>
      <c r="E211" s="2" t="str">
        <f t="shared" ca="1" si="61"/>
        <v/>
      </c>
      <c r="F211" s="11" t="str">
        <f t="shared" ca="1" si="54"/>
        <v/>
      </c>
      <c r="G211" s="11" t="str">
        <f t="shared" ca="1" si="55"/>
        <v/>
      </c>
      <c r="H211" s="12" t="str">
        <f t="shared" ca="1" si="51"/>
        <v/>
      </c>
      <c r="I211" s="11" t="str">
        <f t="shared" ca="1" si="56"/>
        <v/>
      </c>
      <c r="J211" s="107"/>
      <c r="K211" s="107"/>
      <c r="L211" s="107"/>
      <c r="M211" s="103" t="str">
        <f ca="1">IF(N211&lt;=$B$9,IF(N211&lt;$B$10,0,IF(N211=$B$10,SUM($T$6:T211),IF(N211=$B$10+1,IF((Q211-T211)&lt;=$M$5,(Q211-T211),$M$5),IF((Q211-T211)&lt;=$M$5-SUMIF($N$6:N210,"&gt;"&amp;$B$10,$M$6:M210),(Q211-T211),($M$5-SUMIF($N$6:N210,"&gt;"&amp;$B$10,$M$6:M210)))))),"")</f>
        <v/>
      </c>
      <c r="N211" s="30" t="str">
        <f t="shared" ca="1" si="62"/>
        <v/>
      </c>
      <c r="O211" s="110" t="str">
        <f t="shared" ca="1" si="57"/>
        <v/>
      </c>
      <c r="P211" s="110" t="str">
        <f t="shared" ca="1" si="65"/>
        <v/>
      </c>
      <c r="Q211" s="61" t="str">
        <f t="shared" ca="1" si="52"/>
        <v/>
      </c>
      <c r="R211" s="31" t="str">
        <f t="shared" ca="1" si="58"/>
        <v/>
      </c>
      <c r="S211" s="27" t="str">
        <f t="shared" ca="1" si="63"/>
        <v/>
      </c>
      <c r="T211" s="41" t="str">
        <f t="shared" ca="1" si="66"/>
        <v/>
      </c>
      <c r="U211" s="46"/>
      <c r="W211" s="51" t="str">
        <f t="shared" ca="1" si="64"/>
        <v/>
      </c>
      <c r="X211" s="8" t="str">
        <f t="shared" ca="1" si="59"/>
        <v/>
      </c>
      <c r="Y211" s="58" t="str">
        <f t="shared" ca="1" si="53"/>
        <v/>
      </c>
      <c r="Z211" s="59" t="str">
        <f t="shared" ca="1" si="60"/>
        <v/>
      </c>
      <c r="AA211" s="101" t="str">
        <f ca="1">IF(N211&lt;=$B$9,IF(N211&lt;$B$10,0,IF(N211=$B$10,SUM($T$6:T211),IF(N211=$B$10+1,IF((Y211-T211)&lt;=$T$5,(Y211-T211),$T$5),IF((Y211-T211)&lt;=$T$5-SUMIF($N$6:N210,"&gt;"&amp;$B$10,$M$6:M210),(Y211-T211),($T$5-SUMIF($N$6:N210,"&gt;"&amp;$B$10,$M$6:M210)))))),"")</f>
        <v/>
      </c>
      <c r="AB211" s="107"/>
    </row>
    <row r="212" spans="4:28" x14ac:dyDescent="0.25">
      <c r="D212" s="63"/>
      <c r="E212" s="2" t="str">
        <f t="shared" ca="1" si="61"/>
        <v/>
      </c>
      <c r="F212" s="11" t="str">
        <f t="shared" ca="1" si="54"/>
        <v/>
      </c>
      <c r="G212" s="11" t="str">
        <f t="shared" ca="1" si="55"/>
        <v/>
      </c>
      <c r="H212" s="12" t="str">
        <f t="shared" ca="1" si="51"/>
        <v/>
      </c>
      <c r="I212" s="11" t="str">
        <f t="shared" ca="1" si="56"/>
        <v/>
      </c>
      <c r="J212" s="107"/>
      <c r="K212" s="107"/>
      <c r="L212" s="107"/>
      <c r="M212" s="103" t="str">
        <f ca="1">IF(N212&lt;=$B$9,IF(N212&lt;$B$10,0,IF(N212=$B$10,SUM($T$6:T212),IF(N212=$B$10+1,IF((Q212-T212)&lt;=$M$5,(Q212-T212),$M$5),IF((Q212-T212)&lt;=$M$5-SUMIF($N$6:N211,"&gt;"&amp;$B$10,$M$6:M211),(Q212-T212),($M$5-SUMIF($N$6:N211,"&gt;"&amp;$B$10,$M$6:M211)))))),"")</f>
        <v/>
      </c>
      <c r="N212" s="30" t="str">
        <f t="shared" ca="1" si="62"/>
        <v/>
      </c>
      <c r="O212" s="110" t="str">
        <f t="shared" ca="1" si="57"/>
        <v/>
      </c>
      <c r="P212" s="110" t="str">
        <f t="shared" ca="1" si="65"/>
        <v/>
      </c>
      <c r="Q212" s="61" t="str">
        <f t="shared" ca="1" si="52"/>
        <v/>
      </c>
      <c r="R212" s="31" t="str">
        <f t="shared" ca="1" si="58"/>
        <v/>
      </c>
      <c r="S212" s="27" t="str">
        <f t="shared" ca="1" si="63"/>
        <v/>
      </c>
      <c r="T212" s="41" t="str">
        <f t="shared" ca="1" si="66"/>
        <v/>
      </c>
      <c r="U212" s="46"/>
      <c r="W212" s="51" t="str">
        <f t="shared" ca="1" si="64"/>
        <v/>
      </c>
      <c r="X212" s="8" t="str">
        <f t="shared" ca="1" si="59"/>
        <v/>
      </c>
      <c r="Y212" s="58" t="str">
        <f t="shared" ca="1" si="53"/>
        <v/>
      </c>
      <c r="Z212" s="59" t="str">
        <f t="shared" ca="1" si="60"/>
        <v/>
      </c>
      <c r="AA212" s="101" t="str">
        <f ca="1">IF(N212&lt;=$B$9,IF(N212&lt;$B$10,0,IF(N212=$B$10,SUM($T$6:T212),IF(N212=$B$10+1,IF((Y212-T212)&lt;=$T$5,(Y212-T212),$T$5),IF((Y212-T212)&lt;=$T$5-SUMIF($N$6:N211,"&gt;"&amp;$B$10,$M$6:M211),(Y212-T212),($T$5-SUMIF($N$6:N211,"&gt;"&amp;$B$10,$M$6:M211)))))),"")</f>
        <v/>
      </c>
      <c r="AB212" s="107"/>
    </row>
    <row r="213" spans="4:28" x14ac:dyDescent="0.25">
      <c r="D213" s="63"/>
      <c r="E213" s="2" t="str">
        <f t="shared" ca="1" si="61"/>
        <v/>
      </c>
      <c r="F213" s="11" t="str">
        <f t="shared" ca="1" si="54"/>
        <v/>
      </c>
      <c r="G213" s="11" t="str">
        <f t="shared" ca="1" si="55"/>
        <v/>
      </c>
      <c r="H213" s="12" t="str">
        <f t="shared" ca="1" si="51"/>
        <v/>
      </c>
      <c r="I213" s="11" t="str">
        <f t="shared" ca="1" si="56"/>
        <v/>
      </c>
      <c r="J213" s="107"/>
      <c r="K213" s="107"/>
      <c r="L213" s="107"/>
      <c r="M213" s="103" t="str">
        <f ca="1">IF(N213&lt;=$B$9,IF(N213&lt;$B$10,0,IF(N213=$B$10,SUM($T$6:T213),IF(N213=$B$10+1,IF((Q213-T213)&lt;=$M$5,(Q213-T213),$M$5),IF((Q213-T213)&lt;=$M$5-SUMIF($N$6:N212,"&gt;"&amp;$B$10,$M$6:M212),(Q213-T213),($M$5-SUMIF($N$6:N212,"&gt;"&amp;$B$10,$M$6:M212)))))),"")</f>
        <v/>
      </c>
      <c r="N213" s="30" t="str">
        <f t="shared" ca="1" si="62"/>
        <v/>
      </c>
      <c r="O213" s="110" t="str">
        <f t="shared" ca="1" si="57"/>
        <v/>
      </c>
      <c r="P213" s="110" t="str">
        <f t="shared" ca="1" si="65"/>
        <v/>
      </c>
      <c r="Q213" s="61" t="str">
        <f t="shared" ca="1" si="52"/>
        <v/>
      </c>
      <c r="R213" s="31" t="str">
        <f t="shared" ca="1" si="58"/>
        <v/>
      </c>
      <c r="S213" s="27" t="str">
        <f t="shared" ca="1" si="63"/>
        <v/>
      </c>
      <c r="T213" s="41" t="str">
        <f t="shared" ca="1" si="66"/>
        <v/>
      </c>
      <c r="U213" s="46"/>
      <c r="W213" s="51" t="str">
        <f t="shared" ca="1" si="64"/>
        <v/>
      </c>
      <c r="X213" s="8" t="str">
        <f t="shared" ca="1" si="59"/>
        <v/>
      </c>
      <c r="Y213" s="58" t="str">
        <f t="shared" ca="1" si="53"/>
        <v/>
      </c>
      <c r="Z213" s="59" t="str">
        <f t="shared" ca="1" si="60"/>
        <v/>
      </c>
      <c r="AA213" s="101" t="str">
        <f ca="1">IF(N213&lt;=$B$9,IF(N213&lt;$B$10,0,IF(N213=$B$10,SUM($T$6:T213),IF(N213=$B$10+1,IF((Y213-T213)&lt;=$T$5,(Y213-T213),$T$5),IF((Y213-T213)&lt;=$T$5-SUMIF($N$6:N212,"&gt;"&amp;$B$10,$M$6:M212),(Y213-T213),($T$5-SUMIF($N$6:N212,"&gt;"&amp;$B$10,$M$6:M212)))))),"")</f>
        <v/>
      </c>
      <c r="AB213" s="107"/>
    </row>
    <row r="214" spans="4:28" x14ac:dyDescent="0.25">
      <c r="D214" s="63"/>
      <c r="E214" s="2" t="str">
        <f t="shared" ca="1" si="61"/>
        <v/>
      </c>
      <c r="F214" s="11" t="str">
        <f t="shared" ca="1" si="54"/>
        <v/>
      </c>
      <c r="G214" s="11" t="str">
        <f t="shared" ca="1" si="55"/>
        <v/>
      </c>
      <c r="H214" s="12" t="str">
        <f t="shared" ca="1" si="51"/>
        <v/>
      </c>
      <c r="I214" s="11" t="str">
        <f t="shared" ca="1" si="56"/>
        <v/>
      </c>
      <c r="J214" s="107"/>
      <c r="K214" s="107"/>
      <c r="L214" s="107"/>
      <c r="M214" s="103" t="str">
        <f ca="1">IF(N214&lt;=$B$9,IF(N214&lt;$B$10,0,IF(N214=$B$10,SUM($T$6:T214),IF(N214=$B$10+1,IF((Q214-T214)&lt;=$M$5,(Q214-T214),$M$5),IF((Q214-T214)&lt;=$M$5-SUMIF($N$6:N213,"&gt;"&amp;$B$10,$M$6:M213),(Q214-T214),($M$5-SUMIF($N$6:N213,"&gt;"&amp;$B$10,$M$6:M213)))))),"")</f>
        <v/>
      </c>
      <c r="N214" s="30" t="str">
        <f t="shared" ca="1" si="62"/>
        <v/>
      </c>
      <c r="O214" s="110" t="str">
        <f t="shared" ca="1" si="57"/>
        <v/>
      </c>
      <c r="P214" s="110" t="str">
        <f t="shared" ca="1" si="65"/>
        <v/>
      </c>
      <c r="Q214" s="61" t="str">
        <f t="shared" ca="1" si="52"/>
        <v/>
      </c>
      <c r="R214" s="31" t="str">
        <f t="shared" ca="1" si="58"/>
        <v/>
      </c>
      <c r="S214" s="27" t="str">
        <f t="shared" ca="1" si="63"/>
        <v/>
      </c>
      <c r="T214" s="41" t="str">
        <f t="shared" ca="1" si="66"/>
        <v/>
      </c>
      <c r="U214" s="46"/>
      <c r="W214" s="51" t="str">
        <f t="shared" ca="1" si="64"/>
        <v/>
      </c>
      <c r="X214" s="8" t="str">
        <f t="shared" ca="1" si="59"/>
        <v/>
      </c>
      <c r="Y214" s="58" t="str">
        <f t="shared" ca="1" si="53"/>
        <v/>
      </c>
      <c r="Z214" s="59" t="str">
        <f t="shared" ca="1" si="60"/>
        <v/>
      </c>
      <c r="AA214" s="101" t="str">
        <f ca="1">IF(N214&lt;=$B$9,IF(N214&lt;$B$10,0,IF(N214=$B$10,SUM($T$6:T214),IF(N214=$B$10+1,IF((Y214-T214)&lt;=$T$5,(Y214-T214),$T$5),IF((Y214-T214)&lt;=$T$5-SUMIF($N$6:N213,"&gt;"&amp;$B$10,$M$6:M213),(Y214-T214),($T$5-SUMIF($N$6:N213,"&gt;"&amp;$B$10,$M$6:M213)))))),"")</f>
        <v/>
      </c>
      <c r="AB214" s="107"/>
    </row>
    <row r="215" spans="4:28" x14ac:dyDescent="0.25">
      <c r="D215" s="63"/>
      <c r="E215" s="2" t="str">
        <f t="shared" ca="1" si="61"/>
        <v/>
      </c>
      <c r="F215" s="11" t="str">
        <f t="shared" ca="1" si="54"/>
        <v/>
      </c>
      <c r="G215" s="11" t="str">
        <f t="shared" ca="1" si="55"/>
        <v/>
      </c>
      <c r="H215" s="12" t="str">
        <f t="shared" ca="1" si="51"/>
        <v/>
      </c>
      <c r="I215" s="11" t="str">
        <f t="shared" ca="1" si="56"/>
        <v/>
      </c>
      <c r="J215" s="107"/>
      <c r="K215" s="107"/>
      <c r="L215" s="107"/>
      <c r="M215" s="103" t="str">
        <f ca="1">IF(N215&lt;=$B$9,IF(N215&lt;$B$10,0,IF(N215=$B$10,SUM($T$6:T215),IF(N215=$B$10+1,IF((Q215-T215)&lt;=$M$5,(Q215-T215),$M$5),IF((Q215-T215)&lt;=$M$5-SUMIF($N$6:N214,"&gt;"&amp;$B$10,$M$6:M214),(Q215-T215),($M$5-SUMIF($N$6:N214,"&gt;"&amp;$B$10,$M$6:M214)))))),"")</f>
        <v/>
      </c>
      <c r="N215" s="30" t="str">
        <f t="shared" ca="1" si="62"/>
        <v/>
      </c>
      <c r="O215" s="110" t="str">
        <f t="shared" ca="1" si="57"/>
        <v/>
      </c>
      <c r="P215" s="110" t="str">
        <f t="shared" ca="1" si="65"/>
        <v/>
      </c>
      <c r="Q215" s="61" t="str">
        <f t="shared" ca="1" si="52"/>
        <v/>
      </c>
      <c r="R215" s="31" t="str">
        <f t="shared" ca="1" si="58"/>
        <v/>
      </c>
      <c r="S215" s="27" t="str">
        <f t="shared" ca="1" si="63"/>
        <v/>
      </c>
      <c r="T215" s="41" t="str">
        <f t="shared" ca="1" si="66"/>
        <v/>
      </c>
      <c r="U215" s="46"/>
      <c r="W215" s="51" t="str">
        <f t="shared" ca="1" si="64"/>
        <v/>
      </c>
      <c r="X215" s="8" t="str">
        <f t="shared" ca="1" si="59"/>
        <v/>
      </c>
      <c r="Y215" s="58" t="str">
        <f t="shared" ca="1" si="53"/>
        <v/>
      </c>
      <c r="Z215" s="59" t="str">
        <f t="shared" ca="1" si="60"/>
        <v/>
      </c>
      <c r="AA215" s="101" t="str">
        <f ca="1">IF(N215&lt;=$B$9,IF(N215&lt;$B$10,0,IF(N215=$B$10,SUM($T$6:T215),IF(N215=$B$10+1,IF((Y215-T215)&lt;=$T$5,(Y215-T215),$T$5),IF((Y215-T215)&lt;=$T$5-SUMIF($N$6:N214,"&gt;"&amp;$B$10,$M$6:M214),(Y215-T215),($T$5-SUMIF($N$6:N214,"&gt;"&amp;$B$10,$M$6:M214)))))),"")</f>
        <v/>
      </c>
      <c r="AB215" s="107"/>
    </row>
    <row r="216" spans="4:28" x14ac:dyDescent="0.25">
      <c r="D216" s="63"/>
      <c r="E216" s="2" t="str">
        <f t="shared" ca="1" si="61"/>
        <v/>
      </c>
      <c r="F216" s="11" t="str">
        <f t="shared" ca="1" si="54"/>
        <v/>
      </c>
      <c r="G216" s="11" t="str">
        <f t="shared" ca="1" si="55"/>
        <v/>
      </c>
      <c r="H216" s="12" t="str">
        <f t="shared" ca="1" si="51"/>
        <v/>
      </c>
      <c r="I216" s="11" t="str">
        <f t="shared" ca="1" si="56"/>
        <v/>
      </c>
      <c r="J216" s="107"/>
      <c r="K216" s="107"/>
      <c r="L216" s="107"/>
      <c r="M216" s="103" t="str">
        <f ca="1">IF(N216&lt;=$B$9,IF(N216&lt;$B$10,0,IF(N216=$B$10,SUM($T$6:T216),IF(N216=$B$10+1,IF((Q216-T216)&lt;=$M$5,(Q216-T216),$M$5),IF((Q216-T216)&lt;=$M$5-SUMIF($N$6:N215,"&gt;"&amp;$B$10,$M$6:M215),(Q216-T216),($M$5-SUMIF($N$6:N215,"&gt;"&amp;$B$10,$M$6:M215)))))),"")</f>
        <v/>
      </c>
      <c r="N216" s="30" t="str">
        <f t="shared" ca="1" si="62"/>
        <v/>
      </c>
      <c r="O216" s="110" t="str">
        <f t="shared" ca="1" si="57"/>
        <v/>
      </c>
      <c r="P216" s="110" t="str">
        <f t="shared" ca="1" si="65"/>
        <v/>
      </c>
      <c r="Q216" s="61" t="str">
        <f t="shared" ca="1" si="52"/>
        <v/>
      </c>
      <c r="R216" s="31" t="str">
        <f t="shared" ca="1" si="58"/>
        <v/>
      </c>
      <c r="S216" s="27" t="str">
        <f t="shared" ca="1" si="63"/>
        <v/>
      </c>
      <c r="T216" s="41" t="str">
        <f t="shared" ca="1" si="66"/>
        <v/>
      </c>
      <c r="U216" s="46"/>
      <c r="W216" s="51" t="str">
        <f t="shared" ca="1" si="64"/>
        <v/>
      </c>
      <c r="X216" s="8" t="str">
        <f t="shared" ca="1" si="59"/>
        <v/>
      </c>
      <c r="Y216" s="58" t="str">
        <f t="shared" ca="1" si="53"/>
        <v/>
      </c>
      <c r="Z216" s="59" t="str">
        <f t="shared" ca="1" si="60"/>
        <v/>
      </c>
      <c r="AA216" s="101" t="str">
        <f ca="1">IF(N216&lt;=$B$9,IF(N216&lt;$B$10,0,IF(N216=$B$10,SUM($T$6:T216),IF(N216=$B$10+1,IF((Y216-T216)&lt;=$T$5,(Y216-T216),$T$5),IF((Y216-T216)&lt;=$T$5-SUMIF($N$6:N215,"&gt;"&amp;$B$10,$M$6:M215),(Y216-T216),($T$5-SUMIF($N$6:N215,"&gt;"&amp;$B$10,$M$6:M215)))))),"")</f>
        <v/>
      </c>
      <c r="AB216" s="107"/>
    </row>
    <row r="217" spans="4:28" x14ac:dyDescent="0.25">
      <c r="D217" s="63"/>
      <c r="E217" s="2" t="str">
        <f t="shared" ca="1" si="61"/>
        <v/>
      </c>
      <c r="F217" s="11" t="str">
        <f t="shared" ca="1" si="54"/>
        <v/>
      </c>
      <c r="G217" s="11" t="str">
        <f t="shared" ca="1" si="55"/>
        <v/>
      </c>
      <c r="H217" s="12" t="str">
        <f t="shared" ca="1" si="51"/>
        <v/>
      </c>
      <c r="I217" s="11" t="str">
        <f t="shared" ca="1" si="56"/>
        <v/>
      </c>
      <c r="J217" s="107"/>
      <c r="K217" s="107"/>
      <c r="L217" s="107"/>
      <c r="M217" s="103" t="str">
        <f ca="1">IF(N217&lt;=$B$9,IF(N217&lt;$B$10,0,IF(N217=$B$10,SUM($T$6:T217),IF(N217=$B$10+1,IF((Q217-T217)&lt;=$M$5,(Q217-T217),$M$5),IF((Q217-T217)&lt;=$M$5-SUMIF($N$6:N216,"&gt;"&amp;$B$10,$M$6:M216),(Q217-T217),($M$5-SUMIF($N$6:N216,"&gt;"&amp;$B$10,$M$6:M216)))))),"")</f>
        <v/>
      </c>
      <c r="N217" s="30" t="str">
        <f t="shared" ca="1" si="62"/>
        <v/>
      </c>
      <c r="O217" s="110" t="str">
        <f t="shared" ca="1" si="57"/>
        <v/>
      </c>
      <c r="P217" s="110" t="str">
        <f t="shared" ca="1" si="65"/>
        <v/>
      </c>
      <c r="Q217" s="61" t="str">
        <f t="shared" ca="1" si="52"/>
        <v/>
      </c>
      <c r="R217" s="31" t="str">
        <f t="shared" ca="1" si="58"/>
        <v/>
      </c>
      <c r="S217" s="27" t="str">
        <f t="shared" ca="1" si="63"/>
        <v/>
      </c>
      <c r="T217" s="41" t="str">
        <f t="shared" ca="1" si="66"/>
        <v/>
      </c>
      <c r="U217" s="46"/>
      <c r="W217" s="51" t="str">
        <f t="shared" ca="1" si="64"/>
        <v/>
      </c>
      <c r="X217" s="8" t="str">
        <f t="shared" ca="1" si="59"/>
        <v/>
      </c>
      <c r="Y217" s="58" t="str">
        <f t="shared" ca="1" si="53"/>
        <v/>
      </c>
      <c r="Z217" s="59" t="str">
        <f t="shared" ca="1" si="60"/>
        <v/>
      </c>
      <c r="AA217" s="101" t="str">
        <f ca="1">IF(N217&lt;=$B$9,IF(N217&lt;$B$10,0,IF(N217=$B$10,SUM($T$6:T217),IF(N217=$B$10+1,IF((Y217-T217)&lt;=$T$5,(Y217-T217),$T$5),IF((Y217-T217)&lt;=$T$5-SUMIF($N$6:N216,"&gt;"&amp;$B$10,$M$6:M216),(Y217-T217),($T$5-SUMIF($N$6:N216,"&gt;"&amp;$B$10,$M$6:M216)))))),"")</f>
        <v/>
      </c>
      <c r="AB217" s="107"/>
    </row>
    <row r="218" spans="4:28" x14ac:dyDescent="0.25">
      <c r="D218" s="63"/>
      <c r="E218" s="2" t="str">
        <f t="shared" ca="1" si="61"/>
        <v/>
      </c>
      <c r="F218" s="11" t="str">
        <f t="shared" ca="1" si="54"/>
        <v/>
      </c>
      <c r="G218" s="11" t="str">
        <f t="shared" ca="1" si="55"/>
        <v/>
      </c>
      <c r="H218" s="12" t="str">
        <f t="shared" ca="1" si="51"/>
        <v/>
      </c>
      <c r="I218" s="11" t="str">
        <f t="shared" ca="1" si="56"/>
        <v/>
      </c>
      <c r="J218" s="107"/>
      <c r="K218" s="107"/>
      <c r="L218" s="107"/>
      <c r="M218" s="103" t="str">
        <f ca="1">IF(N218&lt;=$B$9,IF(N218&lt;$B$10,0,IF(N218=$B$10,SUM($T$6:T218),IF(N218=$B$10+1,IF((Q218-T218)&lt;=$M$5,(Q218-T218),$M$5),IF((Q218-T218)&lt;=$M$5-SUMIF($N$6:N217,"&gt;"&amp;$B$10,$M$6:M217),(Q218-T218),($M$5-SUMIF($N$6:N217,"&gt;"&amp;$B$10,$M$6:M217)))))),"")</f>
        <v/>
      </c>
      <c r="N218" s="30" t="str">
        <f t="shared" ca="1" si="62"/>
        <v/>
      </c>
      <c r="O218" s="110" t="str">
        <f t="shared" ca="1" si="57"/>
        <v/>
      </c>
      <c r="P218" s="110" t="str">
        <f t="shared" ca="1" si="65"/>
        <v/>
      </c>
      <c r="Q218" s="61" t="str">
        <f t="shared" ca="1" si="52"/>
        <v/>
      </c>
      <c r="R218" s="31" t="str">
        <f t="shared" ca="1" si="58"/>
        <v/>
      </c>
      <c r="S218" s="27" t="str">
        <f t="shared" ca="1" si="63"/>
        <v/>
      </c>
      <c r="T218" s="41" t="str">
        <f t="shared" ca="1" si="66"/>
        <v/>
      </c>
      <c r="U218" s="46"/>
      <c r="W218" s="51" t="str">
        <f t="shared" ca="1" si="64"/>
        <v/>
      </c>
      <c r="X218" s="8" t="str">
        <f t="shared" ca="1" si="59"/>
        <v/>
      </c>
      <c r="Y218" s="58" t="str">
        <f t="shared" ca="1" si="53"/>
        <v/>
      </c>
      <c r="Z218" s="59" t="str">
        <f t="shared" ca="1" si="60"/>
        <v/>
      </c>
      <c r="AA218" s="101" t="str">
        <f ca="1">IF(N218&lt;=$B$9,IF(N218&lt;$B$10,0,IF(N218=$B$10,SUM($T$6:T218),IF(N218=$B$10+1,IF((Y218-T218)&lt;=$T$5,(Y218-T218),$T$5),IF((Y218-T218)&lt;=$T$5-SUMIF($N$6:N217,"&gt;"&amp;$B$10,$M$6:M217),(Y218-T218),($T$5-SUMIF($N$6:N217,"&gt;"&amp;$B$10,$M$6:M217)))))),"")</f>
        <v/>
      </c>
      <c r="AB218" s="107"/>
    </row>
    <row r="219" spans="4:28" x14ac:dyDescent="0.25">
      <c r="D219" s="63"/>
      <c r="E219" s="2" t="str">
        <f t="shared" ca="1" si="61"/>
        <v/>
      </c>
      <c r="F219" s="11" t="str">
        <f t="shared" ca="1" si="54"/>
        <v/>
      </c>
      <c r="G219" s="11" t="str">
        <f t="shared" ca="1" si="55"/>
        <v/>
      </c>
      <c r="H219" s="12" t="str">
        <f t="shared" ca="1" si="51"/>
        <v/>
      </c>
      <c r="I219" s="11" t="str">
        <f t="shared" ca="1" si="56"/>
        <v/>
      </c>
      <c r="J219" s="107"/>
      <c r="K219" s="107"/>
      <c r="L219" s="107"/>
      <c r="M219" s="103" t="str">
        <f ca="1">IF(N219&lt;=$B$9,IF(N219&lt;$B$10,0,IF(N219=$B$10,SUM($T$6:T219),IF(N219=$B$10+1,IF((Q219-T219)&lt;=$M$5,(Q219-T219),$M$5),IF((Q219-T219)&lt;=$M$5-SUMIF($N$6:N218,"&gt;"&amp;$B$10,$M$6:M218),(Q219-T219),($M$5-SUMIF($N$6:N218,"&gt;"&amp;$B$10,$M$6:M218)))))),"")</f>
        <v/>
      </c>
      <c r="N219" s="30" t="str">
        <f t="shared" ca="1" si="62"/>
        <v/>
      </c>
      <c r="O219" s="110" t="str">
        <f t="shared" ca="1" si="57"/>
        <v/>
      </c>
      <c r="P219" s="110" t="str">
        <f t="shared" ca="1" si="65"/>
        <v/>
      </c>
      <c r="Q219" s="61" t="str">
        <f t="shared" ca="1" si="52"/>
        <v/>
      </c>
      <c r="R219" s="31" t="str">
        <f t="shared" ca="1" si="58"/>
        <v/>
      </c>
      <c r="S219" s="27" t="str">
        <f t="shared" ca="1" si="63"/>
        <v/>
      </c>
      <c r="T219" s="41" t="str">
        <f t="shared" ca="1" si="66"/>
        <v/>
      </c>
      <c r="U219" s="46"/>
      <c r="W219" s="51" t="str">
        <f t="shared" ca="1" si="64"/>
        <v/>
      </c>
      <c r="X219" s="8" t="str">
        <f t="shared" ca="1" si="59"/>
        <v/>
      </c>
      <c r="Y219" s="58" t="str">
        <f t="shared" ca="1" si="53"/>
        <v/>
      </c>
      <c r="Z219" s="59" t="str">
        <f t="shared" ca="1" si="60"/>
        <v/>
      </c>
      <c r="AA219" s="101" t="str">
        <f ca="1">IF(N219&lt;=$B$9,IF(N219&lt;$B$10,0,IF(N219=$B$10,SUM($T$6:T219),IF(N219=$B$10+1,IF((Y219-T219)&lt;=$T$5,(Y219-T219),$T$5),IF((Y219-T219)&lt;=$T$5-SUMIF($N$6:N218,"&gt;"&amp;$B$10,$M$6:M218),(Y219-T219),($T$5-SUMIF($N$6:N218,"&gt;"&amp;$B$10,$M$6:M218)))))),"")</f>
        <v/>
      </c>
      <c r="AB219" s="107"/>
    </row>
    <row r="220" spans="4:28" x14ac:dyDescent="0.25">
      <c r="D220" s="63"/>
      <c r="E220" s="2" t="str">
        <f t="shared" ca="1" si="61"/>
        <v/>
      </c>
      <c r="F220" s="11" t="str">
        <f t="shared" ca="1" si="54"/>
        <v/>
      </c>
      <c r="G220" s="11" t="str">
        <f t="shared" ca="1" si="55"/>
        <v/>
      </c>
      <c r="H220" s="12" t="str">
        <f t="shared" ca="1" si="51"/>
        <v/>
      </c>
      <c r="I220" s="11" t="str">
        <f t="shared" ca="1" si="56"/>
        <v/>
      </c>
      <c r="J220" s="107"/>
      <c r="K220" s="107"/>
      <c r="L220" s="107"/>
      <c r="M220" s="103" t="str">
        <f ca="1">IF(N220&lt;=$B$9,IF(N220&lt;$B$10,0,IF(N220=$B$10,SUM($T$6:T220),IF(N220=$B$10+1,IF((Q220-T220)&lt;=$M$5,(Q220-T220),$M$5),IF((Q220-T220)&lt;=$M$5-SUMIF($N$6:N219,"&gt;"&amp;$B$10,$M$6:M219),(Q220-T220),($M$5-SUMIF($N$6:N219,"&gt;"&amp;$B$10,$M$6:M219)))))),"")</f>
        <v/>
      </c>
      <c r="N220" s="30" t="str">
        <f t="shared" ca="1" si="62"/>
        <v/>
      </c>
      <c r="O220" s="110" t="str">
        <f t="shared" ca="1" si="57"/>
        <v/>
      </c>
      <c r="P220" s="110" t="str">
        <f t="shared" ca="1" si="65"/>
        <v/>
      </c>
      <c r="Q220" s="61" t="str">
        <f t="shared" ca="1" si="52"/>
        <v/>
      </c>
      <c r="R220" s="31" t="str">
        <f t="shared" ca="1" si="58"/>
        <v/>
      </c>
      <c r="S220" s="27" t="str">
        <f t="shared" ca="1" si="63"/>
        <v/>
      </c>
      <c r="T220" s="41" t="str">
        <f t="shared" ca="1" si="66"/>
        <v/>
      </c>
      <c r="U220" s="46"/>
      <c r="W220" s="51" t="str">
        <f t="shared" ca="1" si="64"/>
        <v/>
      </c>
      <c r="X220" s="8" t="str">
        <f t="shared" ca="1" si="59"/>
        <v/>
      </c>
      <c r="Y220" s="58" t="str">
        <f t="shared" ca="1" si="53"/>
        <v/>
      </c>
      <c r="Z220" s="59" t="str">
        <f t="shared" ca="1" si="60"/>
        <v/>
      </c>
      <c r="AA220" s="101" t="str">
        <f ca="1">IF(N220&lt;=$B$9,IF(N220&lt;$B$10,0,IF(N220=$B$10,SUM($T$6:T220),IF(N220=$B$10+1,IF((Y220-T220)&lt;=$T$5,(Y220-T220),$T$5),IF((Y220-T220)&lt;=$T$5-SUMIF($N$6:N219,"&gt;"&amp;$B$10,$M$6:M219),(Y220-T220),($T$5-SUMIF($N$6:N219,"&gt;"&amp;$B$10,$M$6:M219)))))),"")</f>
        <v/>
      </c>
      <c r="AB220" s="107"/>
    </row>
    <row r="221" spans="4:28" x14ac:dyDescent="0.25">
      <c r="D221" s="63"/>
      <c r="E221" s="2" t="str">
        <f t="shared" ca="1" si="61"/>
        <v/>
      </c>
      <c r="F221" s="11" t="str">
        <f t="shared" ca="1" si="54"/>
        <v/>
      </c>
      <c r="G221" s="11" t="str">
        <f t="shared" ca="1" si="55"/>
        <v/>
      </c>
      <c r="H221" s="12" t="str">
        <f t="shared" ca="1" si="51"/>
        <v/>
      </c>
      <c r="I221" s="11" t="str">
        <f t="shared" ca="1" si="56"/>
        <v/>
      </c>
      <c r="J221" s="107"/>
      <c r="K221" s="107"/>
      <c r="L221" s="107"/>
      <c r="M221" s="103" t="str">
        <f ca="1">IF(N221&lt;=$B$9,IF(N221&lt;$B$10,0,IF(N221=$B$10,SUM($T$6:T221),IF(N221=$B$10+1,IF((Q221-T221)&lt;=$M$5,(Q221-T221),$M$5),IF((Q221-T221)&lt;=$M$5-SUMIF($N$6:N220,"&gt;"&amp;$B$10,$M$6:M220),(Q221-T221),($M$5-SUMIF($N$6:N220,"&gt;"&amp;$B$10,$M$6:M220)))))),"")</f>
        <v/>
      </c>
      <c r="N221" s="30" t="str">
        <f t="shared" ca="1" si="62"/>
        <v/>
      </c>
      <c r="O221" s="110" t="str">
        <f t="shared" ca="1" si="57"/>
        <v/>
      </c>
      <c r="P221" s="110" t="str">
        <f t="shared" ca="1" si="65"/>
        <v/>
      </c>
      <c r="Q221" s="61" t="str">
        <f t="shared" ca="1" si="52"/>
        <v/>
      </c>
      <c r="R221" s="31" t="str">
        <f t="shared" ca="1" si="58"/>
        <v/>
      </c>
      <c r="S221" s="27" t="str">
        <f t="shared" ca="1" si="63"/>
        <v/>
      </c>
      <c r="T221" s="41" t="str">
        <f t="shared" ca="1" si="66"/>
        <v/>
      </c>
      <c r="U221" s="46"/>
      <c r="W221" s="51" t="str">
        <f t="shared" ca="1" si="64"/>
        <v/>
      </c>
      <c r="X221" s="8" t="str">
        <f t="shared" ca="1" si="59"/>
        <v/>
      </c>
      <c r="Y221" s="58" t="str">
        <f t="shared" ca="1" si="53"/>
        <v/>
      </c>
      <c r="Z221" s="59" t="str">
        <f t="shared" ca="1" si="60"/>
        <v/>
      </c>
      <c r="AA221" s="101" t="str">
        <f ca="1">IF(N221&lt;=$B$9,IF(N221&lt;$B$10,0,IF(N221=$B$10,SUM($T$6:T221),IF(N221=$B$10+1,IF((Y221-T221)&lt;=$T$5,(Y221-T221),$T$5),IF((Y221-T221)&lt;=$T$5-SUMIF($N$6:N220,"&gt;"&amp;$B$10,$M$6:M220),(Y221-T221),($T$5-SUMIF($N$6:N220,"&gt;"&amp;$B$10,$M$6:M220)))))),"")</f>
        <v/>
      </c>
      <c r="AB221" s="107"/>
    </row>
    <row r="222" spans="4:28" x14ac:dyDescent="0.25">
      <c r="D222" s="63"/>
      <c r="E222" s="2" t="str">
        <f t="shared" ca="1" si="61"/>
        <v/>
      </c>
      <c r="F222" s="11" t="str">
        <f t="shared" ca="1" si="54"/>
        <v/>
      </c>
      <c r="G222" s="11" t="str">
        <f t="shared" ca="1" si="55"/>
        <v/>
      </c>
      <c r="H222" s="12" t="str">
        <f t="shared" ca="1" si="51"/>
        <v/>
      </c>
      <c r="I222" s="11" t="str">
        <f t="shared" ca="1" si="56"/>
        <v/>
      </c>
      <c r="J222" s="107"/>
      <c r="K222" s="107"/>
      <c r="L222" s="107"/>
      <c r="M222" s="103" t="str">
        <f ca="1">IF(N222&lt;=$B$9,IF(N222&lt;$B$10,0,IF(N222=$B$10,SUM($T$6:T222),IF(N222=$B$10+1,IF((Q222-T222)&lt;=$M$5,(Q222-T222),$M$5),IF((Q222-T222)&lt;=$M$5-SUMIF($N$6:N221,"&gt;"&amp;$B$10,$M$6:M221),(Q222-T222),($M$5-SUMIF($N$6:N221,"&gt;"&amp;$B$10,$M$6:M221)))))),"")</f>
        <v/>
      </c>
      <c r="N222" s="30" t="str">
        <f t="shared" ca="1" si="62"/>
        <v/>
      </c>
      <c r="O222" s="110" t="str">
        <f t="shared" ca="1" si="57"/>
        <v/>
      </c>
      <c r="P222" s="110" t="str">
        <f t="shared" ca="1" si="65"/>
        <v/>
      </c>
      <c r="Q222" s="61" t="str">
        <f t="shared" ca="1" si="52"/>
        <v/>
      </c>
      <c r="R222" s="31" t="str">
        <f t="shared" ca="1" si="58"/>
        <v/>
      </c>
      <c r="S222" s="27" t="str">
        <f t="shared" ca="1" si="63"/>
        <v/>
      </c>
      <c r="T222" s="41" t="str">
        <f t="shared" ca="1" si="66"/>
        <v/>
      </c>
      <c r="U222" s="46"/>
      <c r="W222" s="51" t="str">
        <f t="shared" ca="1" si="64"/>
        <v/>
      </c>
      <c r="X222" s="8" t="str">
        <f t="shared" ca="1" si="59"/>
        <v/>
      </c>
      <c r="Y222" s="58" t="str">
        <f t="shared" ca="1" si="53"/>
        <v/>
      </c>
      <c r="Z222" s="59" t="str">
        <f t="shared" ca="1" si="60"/>
        <v/>
      </c>
      <c r="AA222" s="101" t="str">
        <f ca="1">IF(N222&lt;=$B$9,IF(N222&lt;$B$10,0,IF(N222=$B$10,SUM($T$6:T222),IF(N222=$B$10+1,IF((Y222-T222)&lt;=$T$5,(Y222-T222),$T$5),IF((Y222-T222)&lt;=$T$5-SUMIF($N$6:N221,"&gt;"&amp;$B$10,$M$6:M221),(Y222-T222),($T$5-SUMIF($N$6:N221,"&gt;"&amp;$B$10,$M$6:M221)))))),"")</f>
        <v/>
      </c>
      <c r="AB222" s="107"/>
    </row>
    <row r="223" spans="4:28" x14ac:dyDescent="0.25">
      <c r="D223" s="63"/>
      <c r="E223" s="2" t="str">
        <f t="shared" ca="1" si="61"/>
        <v/>
      </c>
      <c r="F223" s="11" t="str">
        <f t="shared" ca="1" si="54"/>
        <v/>
      </c>
      <c r="G223" s="11" t="str">
        <f t="shared" ca="1" si="55"/>
        <v/>
      </c>
      <c r="H223" s="12" t="str">
        <f t="shared" ca="1" si="51"/>
        <v/>
      </c>
      <c r="I223" s="11" t="str">
        <f t="shared" ca="1" si="56"/>
        <v/>
      </c>
      <c r="J223" s="107"/>
      <c r="K223" s="107"/>
      <c r="L223" s="107"/>
      <c r="M223" s="103" t="str">
        <f ca="1">IF(N223&lt;=$B$9,IF(N223&lt;$B$10,0,IF(N223=$B$10,SUM($T$6:T223),IF(N223=$B$10+1,IF((Q223-T223)&lt;=$M$5,(Q223-T223),$M$5),IF((Q223-T223)&lt;=$M$5-SUMIF($N$6:N222,"&gt;"&amp;$B$10,$M$6:M222),(Q223-T223),($M$5-SUMIF($N$6:N222,"&gt;"&amp;$B$10,$M$6:M222)))))),"")</f>
        <v/>
      </c>
      <c r="N223" s="30" t="str">
        <f t="shared" ca="1" si="62"/>
        <v/>
      </c>
      <c r="O223" s="110" t="str">
        <f t="shared" ca="1" si="57"/>
        <v/>
      </c>
      <c r="P223" s="110" t="str">
        <f t="shared" ca="1" si="65"/>
        <v/>
      </c>
      <c r="Q223" s="61" t="str">
        <f t="shared" ca="1" si="52"/>
        <v/>
      </c>
      <c r="R223" s="31" t="str">
        <f t="shared" ca="1" si="58"/>
        <v/>
      </c>
      <c r="S223" s="27" t="str">
        <f t="shared" ca="1" si="63"/>
        <v/>
      </c>
      <c r="T223" s="41" t="str">
        <f t="shared" ca="1" si="66"/>
        <v/>
      </c>
      <c r="U223" s="46"/>
      <c r="W223" s="51" t="str">
        <f t="shared" ca="1" si="64"/>
        <v/>
      </c>
      <c r="X223" s="8" t="str">
        <f t="shared" ca="1" si="59"/>
        <v/>
      </c>
      <c r="Y223" s="58" t="str">
        <f t="shared" ca="1" si="53"/>
        <v/>
      </c>
      <c r="Z223" s="59" t="str">
        <f t="shared" ca="1" si="60"/>
        <v/>
      </c>
      <c r="AA223" s="101" t="str">
        <f ca="1">IF(N223&lt;=$B$9,IF(N223&lt;$B$10,0,IF(N223=$B$10,SUM($T$6:T223),IF(N223=$B$10+1,IF((Y223-T223)&lt;=$T$5,(Y223-T223),$T$5),IF((Y223-T223)&lt;=$T$5-SUMIF($N$6:N222,"&gt;"&amp;$B$10,$M$6:M222),(Y223-T223),($T$5-SUMIF($N$6:N222,"&gt;"&amp;$B$10,$M$6:M222)))))),"")</f>
        <v/>
      </c>
      <c r="AB223" s="107"/>
    </row>
    <row r="224" spans="4:28" x14ac:dyDescent="0.25">
      <c r="D224" s="63"/>
      <c r="E224" s="2" t="str">
        <f t="shared" ca="1" si="61"/>
        <v/>
      </c>
      <c r="F224" s="11" t="str">
        <f t="shared" ca="1" si="54"/>
        <v/>
      </c>
      <c r="G224" s="11" t="str">
        <f t="shared" ca="1" si="55"/>
        <v/>
      </c>
      <c r="H224" s="12" t="str">
        <f t="shared" ca="1" si="51"/>
        <v/>
      </c>
      <c r="I224" s="11" t="str">
        <f t="shared" ca="1" si="56"/>
        <v/>
      </c>
      <c r="J224" s="107"/>
      <c r="K224" s="107"/>
      <c r="L224" s="107"/>
      <c r="M224" s="103" t="str">
        <f ca="1">IF(N224&lt;=$B$9,IF(N224&lt;$B$10,0,IF(N224=$B$10,SUM($T$6:T224),IF(N224=$B$10+1,IF((Q224-T224)&lt;=$M$5,(Q224-T224),$M$5),IF((Q224-T224)&lt;=$M$5-SUMIF($N$6:N223,"&gt;"&amp;$B$10,$M$6:M223),(Q224-T224),($M$5-SUMIF($N$6:N223,"&gt;"&amp;$B$10,$M$6:M223)))))),"")</f>
        <v/>
      </c>
      <c r="N224" s="30" t="str">
        <f t="shared" ca="1" si="62"/>
        <v/>
      </c>
      <c r="O224" s="110" t="str">
        <f t="shared" ca="1" si="57"/>
        <v/>
      </c>
      <c r="P224" s="110" t="str">
        <f t="shared" ca="1" si="65"/>
        <v/>
      </c>
      <c r="Q224" s="61" t="str">
        <f t="shared" ca="1" si="52"/>
        <v/>
      </c>
      <c r="R224" s="31" t="str">
        <f t="shared" ca="1" si="58"/>
        <v/>
      </c>
      <c r="S224" s="27" t="str">
        <f t="shared" ca="1" si="63"/>
        <v/>
      </c>
      <c r="T224" s="41" t="str">
        <f t="shared" ca="1" si="66"/>
        <v/>
      </c>
      <c r="U224" s="46"/>
      <c r="W224" s="51" t="str">
        <f t="shared" ca="1" si="64"/>
        <v/>
      </c>
      <c r="X224" s="8" t="str">
        <f t="shared" ca="1" si="59"/>
        <v/>
      </c>
      <c r="Y224" s="58" t="str">
        <f t="shared" ca="1" si="53"/>
        <v/>
      </c>
      <c r="Z224" s="59" t="str">
        <f t="shared" ca="1" si="60"/>
        <v/>
      </c>
      <c r="AA224" s="101" t="str">
        <f ca="1">IF(N224&lt;=$B$9,IF(N224&lt;$B$10,0,IF(N224=$B$10,SUM($T$6:T224),IF(N224=$B$10+1,IF((Y224-T224)&lt;=$T$5,(Y224-T224),$T$5),IF((Y224-T224)&lt;=$T$5-SUMIF($N$6:N223,"&gt;"&amp;$B$10,$M$6:M223),(Y224-T224),($T$5-SUMIF($N$6:N223,"&gt;"&amp;$B$10,$M$6:M223)))))),"")</f>
        <v/>
      </c>
      <c r="AB224" s="107"/>
    </row>
    <row r="225" spans="4:28" x14ac:dyDescent="0.25">
      <c r="D225" s="63"/>
      <c r="E225" s="2" t="str">
        <f t="shared" ca="1" si="61"/>
        <v/>
      </c>
      <c r="F225" s="11" t="str">
        <f t="shared" ca="1" si="54"/>
        <v/>
      </c>
      <c r="G225" s="11" t="str">
        <f t="shared" ca="1" si="55"/>
        <v/>
      </c>
      <c r="H225" s="12" t="str">
        <f t="shared" ca="1" si="51"/>
        <v/>
      </c>
      <c r="I225" s="11" t="str">
        <f t="shared" ca="1" si="56"/>
        <v/>
      </c>
      <c r="J225" s="107"/>
      <c r="K225" s="107"/>
      <c r="L225" s="107"/>
      <c r="M225" s="103" t="str">
        <f ca="1">IF(N225&lt;=$B$9,IF(N225&lt;$B$10,0,IF(N225=$B$10,SUM($T$6:T225),IF(N225=$B$10+1,IF((Q225-T225)&lt;=$M$5,(Q225-T225),$M$5),IF((Q225-T225)&lt;=$M$5-SUMIF($N$6:N224,"&gt;"&amp;$B$10,$M$6:M224),(Q225-T225),($M$5-SUMIF($N$6:N224,"&gt;"&amp;$B$10,$M$6:M224)))))),"")</f>
        <v/>
      </c>
      <c r="N225" s="30" t="str">
        <f t="shared" ca="1" si="62"/>
        <v/>
      </c>
      <c r="O225" s="110" t="str">
        <f t="shared" ca="1" si="57"/>
        <v/>
      </c>
      <c r="P225" s="110" t="str">
        <f t="shared" ca="1" si="65"/>
        <v/>
      </c>
      <c r="Q225" s="61" t="str">
        <f t="shared" ca="1" si="52"/>
        <v/>
      </c>
      <c r="R225" s="31" t="str">
        <f t="shared" ca="1" si="58"/>
        <v/>
      </c>
      <c r="S225" s="27" t="str">
        <f t="shared" ca="1" si="63"/>
        <v/>
      </c>
      <c r="T225" s="41" t="str">
        <f t="shared" ca="1" si="66"/>
        <v/>
      </c>
      <c r="U225" s="46"/>
      <c r="W225" s="51" t="str">
        <f t="shared" ca="1" si="64"/>
        <v/>
      </c>
      <c r="X225" s="8" t="str">
        <f t="shared" ca="1" si="59"/>
        <v/>
      </c>
      <c r="Y225" s="58" t="str">
        <f t="shared" ca="1" si="53"/>
        <v/>
      </c>
      <c r="Z225" s="59" t="str">
        <f t="shared" ca="1" si="60"/>
        <v/>
      </c>
      <c r="AA225" s="101" t="str">
        <f ca="1">IF(N225&lt;=$B$9,IF(N225&lt;$B$10,0,IF(N225=$B$10,SUM($T$6:T225),IF(N225=$B$10+1,IF((Y225-T225)&lt;=$T$5,(Y225-T225),$T$5),IF((Y225-T225)&lt;=$T$5-SUMIF($N$6:N224,"&gt;"&amp;$B$10,$M$6:M224),(Y225-T225),($T$5-SUMIF($N$6:N224,"&gt;"&amp;$B$10,$M$6:M224)))))),"")</f>
        <v/>
      </c>
      <c r="AB225" s="107"/>
    </row>
    <row r="226" spans="4:28" x14ac:dyDescent="0.25">
      <c r="D226" s="63"/>
      <c r="E226" s="2" t="str">
        <f t="shared" ca="1" si="61"/>
        <v/>
      </c>
      <c r="F226" s="11" t="str">
        <f t="shared" ca="1" si="54"/>
        <v/>
      </c>
      <c r="G226" s="11" t="str">
        <f t="shared" ca="1" si="55"/>
        <v/>
      </c>
      <c r="H226" s="12" t="str">
        <f t="shared" ca="1" si="51"/>
        <v/>
      </c>
      <c r="I226" s="11" t="str">
        <f t="shared" ca="1" si="56"/>
        <v/>
      </c>
      <c r="J226" s="107"/>
      <c r="K226" s="107"/>
      <c r="L226" s="107"/>
      <c r="M226" s="103" t="str">
        <f ca="1">IF(N226&lt;=$B$9,IF(N226&lt;$B$10,0,IF(N226=$B$10,SUM($T$6:T226),IF(N226=$B$10+1,IF((Q226-T226)&lt;=$M$5,(Q226-T226),$M$5),IF((Q226-T226)&lt;=$M$5-SUMIF($N$6:N225,"&gt;"&amp;$B$10,$M$6:M225),(Q226-T226),($M$5-SUMIF($N$6:N225,"&gt;"&amp;$B$10,$M$6:M225)))))),"")</f>
        <v/>
      </c>
      <c r="N226" s="30" t="str">
        <f t="shared" ca="1" si="62"/>
        <v/>
      </c>
      <c r="O226" s="110" t="str">
        <f t="shared" ca="1" si="57"/>
        <v/>
      </c>
      <c r="P226" s="110" t="str">
        <f t="shared" ca="1" si="65"/>
        <v/>
      </c>
      <c r="Q226" s="61" t="str">
        <f t="shared" ca="1" si="52"/>
        <v/>
      </c>
      <c r="R226" s="31" t="str">
        <f t="shared" ca="1" si="58"/>
        <v/>
      </c>
      <c r="S226" s="27" t="str">
        <f t="shared" ca="1" si="63"/>
        <v/>
      </c>
      <c r="T226" s="41" t="str">
        <f t="shared" ca="1" si="66"/>
        <v/>
      </c>
      <c r="U226" s="46"/>
      <c r="W226" s="51" t="str">
        <f t="shared" ca="1" si="64"/>
        <v/>
      </c>
      <c r="X226" s="8" t="str">
        <f t="shared" ca="1" si="59"/>
        <v/>
      </c>
      <c r="Y226" s="58" t="str">
        <f t="shared" ca="1" si="53"/>
        <v/>
      </c>
      <c r="Z226" s="59" t="str">
        <f t="shared" ca="1" si="60"/>
        <v/>
      </c>
      <c r="AA226" s="101" t="str">
        <f ca="1">IF(N226&lt;=$B$9,IF(N226&lt;$B$10,0,IF(N226=$B$10,SUM($T$6:T226),IF(N226=$B$10+1,IF((Y226-T226)&lt;=$T$5,(Y226-T226),$T$5),IF((Y226-T226)&lt;=$T$5-SUMIF($N$6:N225,"&gt;"&amp;$B$10,$M$6:M225),(Y226-T226),($T$5-SUMIF($N$6:N225,"&gt;"&amp;$B$10,$M$6:M225)))))),"")</f>
        <v/>
      </c>
      <c r="AB226" s="107"/>
    </row>
    <row r="227" spans="4:28" x14ac:dyDescent="0.25">
      <c r="D227" s="63"/>
      <c r="E227" s="2" t="str">
        <f t="shared" ca="1" si="61"/>
        <v/>
      </c>
      <c r="F227" s="11" t="str">
        <f t="shared" ca="1" si="54"/>
        <v/>
      </c>
      <c r="G227" s="11" t="str">
        <f t="shared" ca="1" si="55"/>
        <v/>
      </c>
      <c r="H227" s="12" t="str">
        <f t="shared" ca="1" si="51"/>
        <v/>
      </c>
      <c r="I227" s="11" t="str">
        <f t="shared" ca="1" si="56"/>
        <v/>
      </c>
      <c r="J227" s="107"/>
      <c r="K227" s="107"/>
      <c r="L227" s="107"/>
      <c r="M227" s="103" t="str">
        <f ca="1">IF(N227&lt;=$B$9,IF(N227&lt;$B$10,0,IF(N227=$B$10,SUM($T$6:T227),IF(N227=$B$10+1,IF((Q227-T227)&lt;=$M$5,(Q227-T227),$M$5),IF((Q227-T227)&lt;=$M$5-SUMIF($N$6:N226,"&gt;"&amp;$B$10,$M$6:M226),(Q227-T227),($M$5-SUMIF($N$6:N226,"&gt;"&amp;$B$10,$M$6:M226)))))),"")</f>
        <v/>
      </c>
      <c r="N227" s="30" t="str">
        <f t="shared" ca="1" si="62"/>
        <v/>
      </c>
      <c r="O227" s="110" t="str">
        <f t="shared" ca="1" si="57"/>
        <v/>
      </c>
      <c r="P227" s="110" t="str">
        <f t="shared" ca="1" si="65"/>
        <v/>
      </c>
      <c r="Q227" s="61" t="str">
        <f t="shared" ca="1" si="52"/>
        <v/>
      </c>
      <c r="R227" s="31" t="str">
        <f t="shared" ca="1" si="58"/>
        <v/>
      </c>
      <c r="S227" s="27" t="str">
        <f t="shared" ca="1" si="63"/>
        <v/>
      </c>
      <c r="T227" s="41" t="str">
        <f t="shared" ca="1" si="66"/>
        <v/>
      </c>
      <c r="U227" s="46"/>
      <c r="W227" s="51" t="str">
        <f t="shared" ca="1" si="64"/>
        <v/>
      </c>
      <c r="X227" s="8" t="str">
        <f t="shared" ca="1" si="59"/>
        <v/>
      </c>
      <c r="Y227" s="58" t="str">
        <f t="shared" ca="1" si="53"/>
        <v/>
      </c>
      <c r="Z227" s="59" t="str">
        <f t="shared" ca="1" si="60"/>
        <v/>
      </c>
      <c r="AA227" s="101" t="str">
        <f ca="1">IF(N227&lt;=$B$9,IF(N227&lt;$B$10,0,IF(N227=$B$10,SUM($T$6:T227),IF(N227=$B$10+1,IF((Y227-T227)&lt;=$T$5,(Y227-T227),$T$5),IF((Y227-T227)&lt;=$T$5-SUMIF($N$6:N226,"&gt;"&amp;$B$10,$M$6:M226),(Y227-T227),($T$5-SUMIF($N$6:N226,"&gt;"&amp;$B$10,$M$6:M226)))))),"")</f>
        <v/>
      </c>
      <c r="AB227" s="107"/>
    </row>
    <row r="228" spans="4:28" x14ac:dyDescent="0.25">
      <c r="D228" s="63"/>
      <c r="E228" s="2" t="str">
        <f t="shared" ca="1" si="61"/>
        <v/>
      </c>
      <c r="F228" s="11" t="str">
        <f t="shared" ca="1" si="54"/>
        <v/>
      </c>
      <c r="G228" s="11" t="str">
        <f t="shared" ca="1" si="55"/>
        <v/>
      </c>
      <c r="H228" s="12" t="str">
        <f t="shared" ca="1" si="51"/>
        <v/>
      </c>
      <c r="I228" s="11" t="str">
        <f t="shared" ca="1" si="56"/>
        <v/>
      </c>
      <c r="J228" s="107"/>
      <c r="K228" s="107"/>
      <c r="L228" s="107"/>
      <c r="M228" s="103" t="str">
        <f ca="1">IF(N228&lt;=$B$9,IF(N228&lt;$B$10,0,IF(N228=$B$10,SUM($T$6:T228),IF(N228=$B$10+1,IF((Q228-T228)&lt;=$M$5,(Q228-T228),$M$5),IF((Q228-T228)&lt;=$M$5-SUMIF($N$6:N227,"&gt;"&amp;$B$10,$M$6:M227),(Q228-T228),($M$5-SUMIF($N$6:N227,"&gt;"&amp;$B$10,$M$6:M227)))))),"")</f>
        <v/>
      </c>
      <c r="N228" s="30" t="str">
        <f t="shared" ca="1" si="62"/>
        <v/>
      </c>
      <c r="O228" s="110" t="str">
        <f t="shared" ca="1" si="57"/>
        <v/>
      </c>
      <c r="P228" s="110" t="str">
        <f t="shared" ca="1" si="65"/>
        <v/>
      </c>
      <c r="Q228" s="61" t="str">
        <f t="shared" ca="1" si="52"/>
        <v/>
      </c>
      <c r="R228" s="31" t="str">
        <f t="shared" ca="1" si="58"/>
        <v/>
      </c>
      <c r="S228" s="27" t="str">
        <f t="shared" ca="1" si="63"/>
        <v/>
      </c>
      <c r="T228" s="41" t="str">
        <f t="shared" ca="1" si="66"/>
        <v/>
      </c>
      <c r="U228" s="46"/>
      <c r="W228" s="51" t="str">
        <f t="shared" ca="1" si="64"/>
        <v/>
      </c>
      <c r="X228" s="8" t="str">
        <f t="shared" ca="1" si="59"/>
        <v/>
      </c>
      <c r="Y228" s="58" t="str">
        <f t="shared" ca="1" si="53"/>
        <v/>
      </c>
      <c r="Z228" s="59" t="str">
        <f t="shared" ca="1" si="60"/>
        <v/>
      </c>
      <c r="AA228" s="101" t="str">
        <f ca="1">IF(N228&lt;=$B$9,IF(N228&lt;$B$10,0,IF(N228=$B$10,SUM($T$6:T228),IF(N228=$B$10+1,IF((Y228-T228)&lt;=$T$5,(Y228-T228),$T$5),IF((Y228-T228)&lt;=$T$5-SUMIF($N$6:N227,"&gt;"&amp;$B$10,$M$6:M227),(Y228-T228),($T$5-SUMIF($N$6:N227,"&gt;"&amp;$B$10,$M$6:M227)))))),"")</f>
        <v/>
      </c>
      <c r="AB228" s="107"/>
    </row>
    <row r="229" spans="4:28" x14ac:dyDescent="0.25">
      <c r="D229" s="63"/>
      <c r="E229" s="2" t="str">
        <f t="shared" ca="1" si="61"/>
        <v/>
      </c>
      <c r="F229" s="11" t="str">
        <f t="shared" ca="1" si="54"/>
        <v/>
      </c>
      <c r="G229" s="11" t="str">
        <f t="shared" ca="1" si="55"/>
        <v/>
      </c>
      <c r="H229" s="12" t="str">
        <f t="shared" ca="1" si="51"/>
        <v/>
      </c>
      <c r="I229" s="11" t="str">
        <f t="shared" ca="1" si="56"/>
        <v/>
      </c>
      <c r="J229" s="107"/>
      <c r="K229" s="107"/>
      <c r="L229" s="107"/>
      <c r="M229" s="103" t="str">
        <f ca="1">IF(N229&lt;=$B$9,IF(N229&lt;$B$10,0,IF(N229=$B$10,SUM($T$6:T229),IF(N229=$B$10+1,IF((Q229-T229)&lt;=$M$5,(Q229-T229),$M$5),IF((Q229-T229)&lt;=$M$5-SUMIF($N$6:N228,"&gt;"&amp;$B$10,$M$6:M228),(Q229-T229),($M$5-SUMIF($N$6:N228,"&gt;"&amp;$B$10,$M$6:M228)))))),"")</f>
        <v/>
      </c>
      <c r="N229" s="30" t="str">
        <f t="shared" ca="1" si="62"/>
        <v/>
      </c>
      <c r="O229" s="110" t="str">
        <f t="shared" ca="1" si="57"/>
        <v/>
      </c>
      <c r="P229" s="110" t="str">
        <f t="shared" ca="1" si="65"/>
        <v/>
      </c>
      <c r="Q229" s="61" t="str">
        <f t="shared" ca="1" si="52"/>
        <v/>
      </c>
      <c r="R229" s="31" t="str">
        <f t="shared" ca="1" si="58"/>
        <v/>
      </c>
      <c r="S229" s="27" t="str">
        <f t="shared" ca="1" si="63"/>
        <v/>
      </c>
      <c r="T229" s="41" t="str">
        <f t="shared" ca="1" si="66"/>
        <v/>
      </c>
      <c r="U229" s="46"/>
      <c r="W229" s="51" t="str">
        <f t="shared" ca="1" si="64"/>
        <v/>
      </c>
      <c r="X229" s="8" t="str">
        <f t="shared" ca="1" si="59"/>
        <v/>
      </c>
      <c r="Y229" s="58" t="str">
        <f t="shared" ca="1" si="53"/>
        <v/>
      </c>
      <c r="Z229" s="59" t="str">
        <f t="shared" ca="1" si="60"/>
        <v/>
      </c>
      <c r="AA229" s="101" t="str">
        <f ca="1">IF(N229&lt;=$B$9,IF(N229&lt;$B$10,0,IF(N229=$B$10,SUM($T$6:T229),IF(N229=$B$10+1,IF((Y229-T229)&lt;=$T$5,(Y229-T229),$T$5),IF((Y229-T229)&lt;=$T$5-SUMIF($N$6:N228,"&gt;"&amp;$B$10,$M$6:M228),(Y229-T229),($T$5-SUMIF($N$6:N228,"&gt;"&amp;$B$10,$M$6:M228)))))),"")</f>
        <v/>
      </c>
      <c r="AB229" s="107"/>
    </row>
    <row r="230" spans="4:28" x14ac:dyDescent="0.25">
      <c r="D230" s="63"/>
      <c r="E230" s="2" t="str">
        <f t="shared" ca="1" si="61"/>
        <v/>
      </c>
      <c r="F230" s="11" t="str">
        <f t="shared" ca="1" si="54"/>
        <v/>
      </c>
      <c r="G230" s="11" t="str">
        <f t="shared" ca="1" si="55"/>
        <v/>
      </c>
      <c r="H230" s="12" t="str">
        <f t="shared" ca="1" si="51"/>
        <v/>
      </c>
      <c r="I230" s="11" t="str">
        <f t="shared" ca="1" si="56"/>
        <v/>
      </c>
      <c r="J230" s="107"/>
      <c r="K230" s="107"/>
      <c r="L230" s="107"/>
      <c r="M230" s="103" t="str">
        <f ca="1">IF(N230&lt;=$B$9,IF(N230&lt;$B$10,0,IF(N230=$B$10,SUM($T$6:T230),IF(N230=$B$10+1,IF((Q230-T230)&lt;=$M$5,(Q230-T230),$M$5),IF((Q230-T230)&lt;=$M$5-SUMIF($N$6:N229,"&gt;"&amp;$B$10,$M$6:M229),(Q230-T230),($M$5-SUMIF($N$6:N229,"&gt;"&amp;$B$10,$M$6:M229)))))),"")</f>
        <v/>
      </c>
      <c r="N230" s="30" t="str">
        <f t="shared" ca="1" si="62"/>
        <v/>
      </c>
      <c r="O230" s="110" t="str">
        <f t="shared" ca="1" si="57"/>
        <v/>
      </c>
      <c r="P230" s="110" t="str">
        <f t="shared" ca="1" si="65"/>
        <v/>
      </c>
      <c r="Q230" s="61" t="str">
        <f t="shared" ca="1" si="52"/>
        <v/>
      </c>
      <c r="R230" s="31" t="str">
        <f t="shared" ca="1" si="58"/>
        <v/>
      </c>
      <c r="S230" s="27" t="str">
        <f t="shared" ca="1" si="63"/>
        <v/>
      </c>
      <c r="T230" s="41" t="str">
        <f t="shared" ca="1" si="66"/>
        <v/>
      </c>
      <c r="U230" s="46"/>
      <c r="W230" s="51" t="str">
        <f t="shared" ca="1" si="64"/>
        <v/>
      </c>
      <c r="X230" s="8" t="str">
        <f t="shared" ca="1" si="59"/>
        <v/>
      </c>
      <c r="Y230" s="58" t="str">
        <f t="shared" ca="1" si="53"/>
        <v/>
      </c>
      <c r="Z230" s="59" t="str">
        <f t="shared" ca="1" si="60"/>
        <v/>
      </c>
      <c r="AA230" s="101" t="str">
        <f ca="1">IF(N230&lt;=$B$9,IF(N230&lt;$B$10,0,IF(N230=$B$10,SUM($T$6:T230),IF(N230=$B$10+1,IF((Y230-T230)&lt;=$T$5,(Y230-T230),$T$5),IF((Y230-T230)&lt;=$T$5-SUMIF($N$6:N229,"&gt;"&amp;$B$10,$M$6:M229),(Y230-T230),($T$5-SUMIF($N$6:N229,"&gt;"&amp;$B$10,$M$6:M229)))))),"")</f>
        <v/>
      </c>
      <c r="AB230" s="107"/>
    </row>
    <row r="231" spans="4:28" x14ac:dyDescent="0.25">
      <c r="D231" s="63"/>
      <c r="E231" s="2" t="str">
        <f t="shared" ca="1" si="61"/>
        <v/>
      </c>
      <c r="F231" s="11" t="str">
        <f t="shared" ca="1" si="54"/>
        <v/>
      </c>
      <c r="G231" s="11" t="str">
        <f t="shared" ca="1" si="55"/>
        <v/>
      </c>
      <c r="H231" s="12" t="str">
        <f t="shared" ca="1" si="51"/>
        <v/>
      </c>
      <c r="I231" s="11" t="str">
        <f t="shared" ca="1" si="56"/>
        <v/>
      </c>
      <c r="J231" s="107"/>
      <c r="K231" s="107"/>
      <c r="L231" s="107"/>
      <c r="M231" s="103" t="str">
        <f ca="1">IF(N231&lt;=$B$9,IF(N231&lt;$B$10,0,IF(N231=$B$10,SUM($T$6:T231),IF(N231=$B$10+1,IF((Q231-T231)&lt;=$M$5,(Q231-T231),$M$5),IF((Q231-T231)&lt;=$M$5-SUMIF($N$6:N230,"&gt;"&amp;$B$10,$M$6:M230),(Q231-T231),($M$5-SUMIF($N$6:N230,"&gt;"&amp;$B$10,$M$6:M230)))))),"")</f>
        <v/>
      </c>
      <c r="N231" s="30" t="str">
        <f t="shared" ca="1" si="62"/>
        <v/>
      </c>
      <c r="O231" s="110" t="str">
        <f t="shared" ca="1" si="57"/>
        <v/>
      </c>
      <c r="P231" s="110" t="str">
        <f t="shared" ca="1" si="65"/>
        <v/>
      </c>
      <c r="Q231" s="61" t="str">
        <f t="shared" ca="1" si="52"/>
        <v/>
      </c>
      <c r="R231" s="31" t="str">
        <f t="shared" ca="1" si="58"/>
        <v/>
      </c>
      <c r="S231" s="27" t="str">
        <f t="shared" ca="1" si="63"/>
        <v/>
      </c>
      <c r="T231" s="41" t="str">
        <f t="shared" ca="1" si="66"/>
        <v/>
      </c>
      <c r="U231" s="46"/>
      <c r="W231" s="51" t="str">
        <f t="shared" ca="1" si="64"/>
        <v/>
      </c>
      <c r="X231" s="8" t="str">
        <f t="shared" ca="1" si="59"/>
        <v/>
      </c>
      <c r="Y231" s="58" t="str">
        <f t="shared" ca="1" si="53"/>
        <v/>
      </c>
      <c r="Z231" s="59" t="str">
        <f t="shared" ca="1" si="60"/>
        <v/>
      </c>
      <c r="AA231" s="101" t="str">
        <f ca="1">IF(N231&lt;=$B$9,IF(N231&lt;$B$10,0,IF(N231=$B$10,SUM($T$6:T231),IF(N231=$B$10+1,IF((Y231-T231)&lt;=$T$5,(Y231-T231),$T$5),IF((Y231-T231)&lt;=$T$5-SUMIF($N$6:N230,"&gt;"&amp;$B$10,$M$6:M230),(Y231-T231),($T$5-SUMIF($N$6:N230,"&gt;"&amp;$B$10,$M$6:M230)))))),"")</f>
        <v/>
      </c>
      <c r="AB231" s="107"/>
    </row>
    <row r="232" spans="4:28" x14ac:dyDescent="0.25">
      <c r="D232" s="63"/>
      <c r="E232" s="2" t="str">
        <f t="shared" ca="1" si="61"/>
        <v/>
      </c>
      <c r="F232" s="11" t="str">
        <f t="shared" ca="1" si="54"/>
        <v/>
      </c>
      <c r="G232" s="11" t="str">
        <f t="shared" ca="1" si="55"/>
        <v/>
      </c>
      <c r="H232" s="12" t="str">
        <f t="shared" ca="1" si="51"/>
        <v/>
      </c>
      <c r="I232" s="11" t="str">
        <f t="shared" ca="1" si="56"/>
        <v/>
      </c>
      <c r="J232" s="107"/>
      <c r="K232" s="107"/>
      <c r="L232" s="107"/>
      <c r="M232" s="103" t="str">
        <f ca="1">IF(N232&lt;=$B$9,IF(N232&lt;$B$10,0,IF(N232=$B$10,SUM($T$6:T232),IF(N232=$B$10+1,IF((Q232-T232)&lt;=$M$5,(Q232-T232),$M$5),IF((Q232-T232)&lt;=$M$5-SUMIF($N$6:N231,"&gt;"&amp;$B$10,$M$6:M231),(Q232-T232),($M$5-SUMIF($N$6:N231,"&gt;"&amp;$B$10,$M$6:M231)))))),"")</f>
        <v/>
      </c>
      <c r="N232" s="30" t="str">
        <f t="shared" ca="1" si="62"/>
        <v/>
      </c>
      <c r="O232" s="110" t="str">
        <f t="shared" ca="1" si="57"/>
        <v/>
      </c>
      <c r="P232" s="110" t="str">
        <f t="shared" ca="1" si="65"/>
        <v/>
      </c>
      <c r="Q232" s="61" t="str">
        <f t="shared" ca="1" si="52"/>
        <v/>
      </c>
      <c r="R232" s="31" t="str">
        <f t="shared" ca="1" si="58"/>
        <v/>
      </c>
      <c r="S232" s="27" t="str">
        <f t="shared" ca="1" si="63"/>
        <v/>
      </c>
      <c r="T232" s="41" t="str">
        <f t="shared" ca="1" si="66"/>
        <v/>
      </c>
      <c r="U232" s="46"/>
      <c r="W232" s="51" t="str">
        <f t="shared" ca="1" si="64"/>
        <v/>
      </c>
      <c r="X232" s="8" t="str">
        <f t="shared" ca="1" si="59"/>
        <v/>
      </c>
      <c r="Y232" s="58" t="str">
        <f t="shared" ca="1" si="53"/>
        <v/>
      </c>
      <c r="Z232" s="59" t="str">
        <f t="shared" ca="1" si="60"/>
        <v/>
      </c>
      <c r="AA232" s="101" t="str">
        <f ca="1">IF(N232&lt;=$B$9,IF(N232&lt;$B$10,0,IF(N232=$B$10,SUM($T$6:T232),IF(N232=$B$10+1,IF((Y232-T232)&lt;=$T$5,(Y232-T232),$T$5),IF((Y232-T232)&lt;=$T$5-SUMIF($N$6:N231,"&gt;"&amp;$B$10,$M$6:M231),(Y232-T232),($T$5-SUMIF($N$6:N231,"&gt;"&amp;$B$10,$M$6:M231)))))),"")</f>
        <v/>
      </c>
      <c r="AB232" s="107"/>
    </row>
    <row r="233" spans="4:28" x14ac:dyDescent="0.25">
      <c r="D233" s="63"/>
      <c r="E233" s="2" t="str">
        <f t="shared" ca="1" si="61"/>
        <v/>
      </c>
      <c r="F233" s="11" t="str">
        <f t="shared" ca="1" si="54"/>
        <v/>
      </c>
      <c r="G233" s="11" t="str">
        <f t="shared" ca="1" si="55"/>
        <v/>
      </c>
      <c r="H233" s="12" t="str">
        <f t="shared" ca="1" si="51"/>
        <v/>
      </c>
      <c r="I233" s="11" t="str">
        <f t="shared" ca="1" si="56"/>
        <v/>
      </c>
      <c r="J233" s="107"/>
      <c r="K233" s="107"/>
      <c r="L233" s="107"/>
      <c r="M233" s="103" t="str">
        <f ca="1">IF(N233&lt;=$B$9,IF(N233&lt;$B$10,0,IF(N233=$B$10,SUM($T$6:T233),IF(N233=$B$10+1,IF((Q233-T233)&lt;=$M$5,(Q233-T233),$M$5),IF((Q233-T233)&lt;=$M$5-SUMIF($N$6:N232,"&gt;"&amp;$B$10,$M$6:M232),(Q233-T233),($M$5-SUMIF($N$6:N232,"&gt;"&amp;$B$10,$M$6:M232)))))),"")</f>
        <v/>
      </c>
      <c r="N233" s="30" t="str">
        <f t="shared" ca="1" si="62"/>
        <v/>
      </c>
      <c r="O233" s="110" t="str">
        <f t="shared" ca="1" si="57"/>
        <v/>
      </c>
      <c r="P233" s="110" t="str">
        <f t="shared" ca="1" si="65"/>
        <v/>
      </c>
      <c r="Q233" s="61" t="str">
        <f t="shared" ca="1" si="52"/>
        <v/>
      </c>
      <c r="R233" s="31" t="str">
        <f t="shared" ca="1" si="58"/>
        <v/>
      </c>
      <c r="S233" s="27" t="str">
        <f t="shared" ca="1" si="63"/>
        <v/>
      </c>
      <c r="T233" s="41" t="str">
        <f t="shared" ca="1" si="66"/>
        <v/>
      </c>
      <c r="U233" s="46"/>
      <c r="W233" s="51" t="str">
        <f t="shared" ca="1" si="64"/>
        <v/>
      </c>
      <c r="X233" s="8" t="str">
        <f t="shared" ca="1" si="59"/>
        <v/>
      </c>
      <c r="Y233" s="58" t="str">
        <f t="shared" ca="1" si="53"/>
        <v/>
      </c>
      <c r="Z233" s="59" t="str">
        <f t="shared" ca="1" si="60"/>
        <v/>
      </c>
      <c r="AA233" s="101" t="str">
        <f ca="1">IF(N233&lt;=$B$9,IF(N233&lt;$B$10,0,IF(N233=$B$10,SUM($T$6:T233),IF(N233=$B$10+1,IF((Y233-T233)&lt;=$T$5,(Y233-T233),$T$5),IF((Y233-T233)&lt;=$T$5-SUMIF($N$6:N232,"&gt;"&amp;$B$10,$M$6:M232),(Y233-T233),($T$5-SUMIF($N$6:N232,"&gt;"&amp;$B$10,$M$6:M232)))))),"")</f>
        <v/>
      </c>
      <c r="AB233" s="107"/>
    </row>
    <row r="234" spans="4:28" x14ac:dyDescent="0.25">
      <c r="D234" s="63"/>
      <c r="E234" s="2" t="str">
        <f t="shared" ca="1" si="61"/>
        <v/>
      </c>
      <c r="F234" s="11" t="str">
        <f t="shared" ca="1" si="54"/>
        <v/>
      </c>
      <c r="G234" s="11" t="str">
        <f t="shared" ca="1" si="55"/>
        <v/>
      </c>
      <c r="H234" s="12" t="str">
        <f t="shared" ca="1" si="51"/>
        <v/>
      </c>
      <c r="I234" s="11" t="str">
        <f t="shared" ca="1" si="56"/>
        <v/>
      </c>
      <c r="J234" s="107"/>
      <c r="K234" s="107"/>
      <c r="L234" s="107"/>
      <c r="M234" s="103" t="str">
        <f ca="1">IF(N234&lt;=$B$9,IF(N234&lt;$B$10,0,IF(N234=$B$10,SUM($T$6:T234),IF(N234=$B$10+1,IF((Q234-T234)&lt;=$M$5,(Q234-T234),$M$5),IF((Q234-T234)&lt;=$M$5-SUMIF($N$6:N233,"&gt;"&amp;$B$10,$M$6:M233),(Q234-T234),($M$5-SUMIF($N$6:N233,"&gt;"&amp;$B$10,$M$6:M233)))))),"")</f>
        <v/>
      </c>
      <c r="N234" s="30" t="str">
        <f t="shared" ca="1" si="62"/>
        <v/>
      </c>
      <c r="O234" s="110" t="str">
        <f t="shared" ca="1" si="57"/>
        <v/>
      </c>
      <c r="P234" s="110" t="str">
        <f t="shared" ca="1" si="65"/>
        <v/>
      </c>
      <c r="Q234" s="61" t="str">
        <f t="shared" ca="1" si="52"/>
        <v/>
      </c>
      <c r="R234" s="31" t="str">
        <f t="shared" ca="1" si="58"/>
        <v/>
      </c>
      <c r="S234" s="27" t="str">
        <f t="shared" ca="1" si="63"/>
        <v/>
      </c>
      <c r="T234" s="41" t="str">
        <f t="shared" ca="1" si="66"/>
        <v/>
      </c>
      <c r="U234" s="46"/>
      <c r="W234" s="51" t="str">
        <f t="shared" ca="1" si="64"/>
        <v/>
      </c>
      <c r="X234" s="8" t="str">
        <f t="shared" ca="1" si="59"/>
        <v/>
      </c>
      <c r="Y234" s="58" t="str">
        <f t="shared" ca="1" si="53"/>
        <v/>
      </c>
      <c r="Z234" s="59" t="str">
        <f t="shared" ca="1" si="60"/>
        <v/>
      </c>
      <c r="AA234" s="101" t="str">
        <f ca="1">IF(N234&lt;=$B$9,IF(N234&lt;$B$10,0,IF(N234=$B$10,SUM($T$6:T234),IF(N234=$B$10+1,IF((Y234-T234)&lt;=$T$5,(Y234-T234),$T$5),IF((Y234-T234)&lt;=$T$5-SUMIF($N$6:N233,"&gt;"&amp;$B$10,$M$6:M233),(Y234-T234),($T$5-SUMIF($N$6:N233,"&gt;"&amp;$B$10,$M$6:M233)))))),"")</f>
        <v/>
      </c>
      <c r="AB234" s="107"/>
    </row>
    <row r="235" spans="4:28" x14ac:dyDescent="0.25">
      <c r="D235" s="63"/>
      <c r="E235" s="2" t="str">
        <f t="shared" ca="1" si="61"/>
        <v/>
      </c>
      <c r="F235" s="11" t="str">
        <f t="shared" ca="1" si="54"/>
        <v/>
      </c>
      <c r="G235" s="11" t="str">
        <f t="shared" ca="1" si="55"/>
        <v/>
      </c>
      <c r="H235" s="12" t="str">
        <f t="shared" ca="1" si="51"/>
        <v/>
      </c>
      <c r="I235" s="11" t="str">
        <f t="shared" ca="1" si="56"/>
        <v/>
      </c>
      <c r="J235" s="107"/>
      <c r="K235" s="107"/>
      <c r="L235" s="107"/>
      <c r="M235" s="103" t="str">
        <f ca="1">IF(N235&lt;=$B$9,IF(N235&lt;$B$10,0,IF(N235=$B$10,SUM($T$6:T235),IF(N235=$B$10+1,IF((Q235-T235)&lt;=$M$5,(Q235-T235),$M$5),IF((Q235-T235)&lt;=$M$5-SUMIF($N$6:N234,"&gt;"&amp;$B$10,$M$6:M234),(Q235-T235),($M$5-SUMIF($N$6:N234,"&gt;"&amp;$B$10,$M$6:M234)))))),"")</f>
        <v/>
      </c>
      <c r="N235" s="30" t="str">
        <f t="shared" ca="1" si="62"/>
        <v/>
      </c>
      <c r="O235" s="110" t="str">
        <f t="shared" ca="1" si="57"/>
        <v/>
      </c>
      <c r="P235" s="110" t="str">
        <f t="shared" ca="1" si="65"/>
        <v/>
      </c>
      <c r="Q235" s="61" t="str">
        <f t="shared" ca="1" si="52"/>
        <v/>
      </c>
      <c r="R235" s="31" t="str">
        <f t="shared" ca="1" si="58"/>
        <v/>
      </c>
      <c r="S235" s="27" t="str">
        <f t="shared" ca="1" si="63"/>
        <v/>
      </c>
      <c r="T235" s="41" t="str">
        <f t="shared" ca="1" si="66"/>
        <v/>
      </c>
      <c r="U235" s="46"/>
      <c r="W235" s="51" t="str">
        <f t="shared" ca="1" si="64"/>
        <v/>
      </c>
      <c r="X235" s="8" t="str">
        <f t="shared" ca="1" si="59"/>
        <v/>
      </c>
      <c r="Y235" s="58" t="str">
        <f t="shared" ca="1" si="53"/>
        <v/>
      </c>
      <c r="Z235" s="59" t="str">
        <f t="shared" ca="1" si="60"/>
        <v/>
      </c>
      <c r="AA235" s="101" t="str">
        <f ca="1">IF(N235&lt;=$B$9,IF(N235&lt;$B$10,0,IF(N235=$B$10,SUM($T$6:T235),IF(N235=$B$10+1,IF((Y235-T235)&lt;=$T$5,(Y235-T235),$T$5),IF((Y235-T235)&lt;=$T$5-SUMIF($N$6:N234,"&gt;"&amp;$B$10,$M$6:M234),(Y235-T235),($T$5-SUMIF($N$6:N234,"&gt;"&amp;$B$10,$M$6:M234)))))),"")</f>
        <v/>
      </c>
      <c r="AB235" s="107"/>
    </row>
    <row r="236" spans="4:28" x14ac:dyDescent="0.25">
      <c r="D236" s="63"/>
      <c r="E236" s="2" t="str">
        <f t="shared" ca="1" si="61"/>
        <v/>
      </c>
      <c r="F236" s="11" t="str">
        <f t="shared" ca="1" si="54"/>
        <v/>
      </c>
      <c r="G236" s="11" t="str">
        <f t="shared" ca="1" si="55"/>
        <v/>
      </c>
      <c r="H236" s="12" t="str">
        <f t="shared" ca="1" si="51"/>
        <v/>
      </c>
      <c r="I236" s="11" t="str">
        <f t="shared" ca="1" si="56"/>
        <v/>
      </c>
      <c r="J236" s="107"/>
      <c r="K236" s="107"/>
      <c r="L236" s="107"/>
      <c r="M236" s="103" t="str">
        <f ca="1">IF(N236&lt;=$B$9,IF(N236&lt;$B$10,0,IF(N236=$B$10,SUM($T$6:T236),IF(N236=$B$10+1,IF((Q236-T236)&lt;=$M$5,(Q236-T236),$M$5),IF((Q236-T236)&lt;=$M$5-SUMIF($N$6:N235,"&gt;"&amp;$B$10,$M$6:M235),(Q236-T236),($M$5-SUMIF($N$6:N235,"&gt;"&amp;$B$10,$M$6:M235)))))),"")</f>
        <v/>
      </c>
      <c r="N236" s="30" t="str">
        <f t="shared" ca="1" si="62"/>
        <v/>
      </c>
      <c r="O236" s="110" t="str">
        <f t="shared" ca="1" si="57"/>
        <v/>
      </c>
      <c r="P236" s="110" t="str">
        <f t="shared" ca="1" si="65"/>
        <v/>
      </c>
      <c r="Q236" s="61" t="str">
        <f t="shared" ca="1" si="52"/>
        <v/>
      </c>
      <c r="R236" s="31" t="str">
        <f t="shared" ca="1" si="58"/>
        <v/>
      </c>
      <c r="S236" s="27" t="str">
        <f t="shared" ca="1" si="63"/>
        <v/>
      </c>
      <c r="T236" s="41" t="str">
        <f t="shared" ca="1" si="66"/>
        <v/>
      </c>
      <c r="U236" s="46"/>
      <c r="W236" s="51" t="str">
        <f t="shared" ca="1" si="64"/>
        <v/>
      </c>
      <c r="X236" s="8" t="str">
        <f t="shared" ca="1" si="59"/>
        <v/>
      </c>
      <c r="Y236" s="58" t="str">
        <f t="shared" ca="1" si="53"/>
        <v/>
      </c>
      <c r="Z236" s="59" t="str">
        <f t="shared" ca="1" si="60"/>
        <v/>
      </c>
      <c r="AA236" s="101" t="str">
        <f ca="1">IF(N236&lt;=$B$9,IF(N236&lt;$B$10,0,IF(N236=$B$10,SUM($T$6:T236),IF(N236=$B$10+1,IF((Y236-T236)&lt;=$T$5,(Y236-T236),$T$5),IF((Y236-T236)&lt;=$T$5-SUMIF($N$6:N235,"&gt;"&amp;$B$10,$M$6:M235),(Y236-T236),($T$5-SUMIF($N$6:N235,"&gt;"&amp;$B$10,$M$6:M235)))))),"")</f>
        <v/>
      </c>
      <c r="AB236" s="107"/>
    </row>
    <row r="237" spans="4:28" x14ac:dyDescent="0.25">
      <c r="D237" s="63"/>
      <c r="E237" s="2" t="str">
        <f t="shared" ca="1" si="61"/>
        <v/>
      </c>
      <c r="F237" s="11" t="str">
        <f t="shared" ca="1" si="54"/>
        <v/>
      </c>
      <c r="G237" s="11" t="str">
        <f t="shared" ca="1" si="55"/>
        <v/>
      </c>
      <c r="H237" s="12" t="str">
        <f t="shared" ca="1" si="51"/>
        <v/>
      </c>
      <c r="I237" s="11" t="str">
        <f t="shared" ca="1" si="56"/>
        <v/>
      </c>
      <c r="J237" s="107"/>
      <c r="K237" s="107"/>
      <c r="L237" s="107"/>
      <c r="M237" s="103" t="str">
        <f ca="1">IF(N237&lt;=$B$9,IF(N237&lt;$B$10,0,IF(N237=$B$10,SUM($T$6:T237),IF(N237=$B$10+1,IF((Q237-T237)&lt;=$M$5,(Q237-T237),$M$5),IF((Q237-T237)&lt;=$M$5-SUMIF($N$6:N236,"&gt;"&amp;$B$10,$M$6:M236),(Q237-T237),($M$5-SUMIF($N$6:N236,"&gt;"&amp;$B$10,$M$6:M236)))))),"")</f>
        <v/>
      </c>
      <c r="N237" s="30" t="str">
        <f t="shared" ca="1" si="62"/>
        <v/>
      </c>
      <c r="O237" s="110" t="str">
        <f t="shared" ca="1" si="57"/>
        <v/>
      </c>
      <c r="P237" s="110" t="str">
        <f t="shared" ca="1" si="65"/>
        <v/>
      </c>
      <c r="Q237" s="61" t="str">
        <f t="shared" ca="1" si="52"/>
        <v/>
      </c>
      <c r="R237" s="31" t="str">
        <f t="shared" ca="1" si="58"/>
        <v/>
      </c>
      <c r="S237" s="27" t="str">
        <f t="shared" ca="1" si="63"/>
        <v/>
      </c>
      <c r="T237" s="41" t="str">
        <f t="shared" ca="1" si="66"/>
        <v/>
      </c>
      <c r="U237" s="46"/>
      <c r="W237" s="51" t="str">
        <f t="shared" ca="1" si="64"/>
        <v/>
      </c>
      <c r="X237" s="8" t="str">
        <f t="shared" ca="1" si="59"/>
        <v/>
      </c>
      <c r="Y237" s="58" t="str">
        <f t="shared" ca="1" si="53"/>
        <v/>
      </c>
      <c r="Z237" s="59" t="str">
        <f t="shared" ca="1" si="60"/>
        <v/>
      </c>
      <c r="AA237" s="101" t="str">
        <f ca="1">IF(N237&lt;=$B$9,IF(N237&lt;$B$10,0,IF(N237=$B$10,SUM($T$6:T237),IF(N237=$B$10+1,IF((Y237-T237)&lt;=$T$5,(Y237-T237),$T$5),IF((Y237-T237)&lt;=$T$5-SUMIF($N$6:N236,"&gt;"&amp;$B$10,$M$6:M236),(Y237-T237),($T$5-SUMIF($N$6:N236,"&gt;"&amp;$B$10,$M$6:M236)))))),"")</f>
        <v/>
      </c>
      <c r="AB237" s="107"/>
    </row>
    <row r="238" spans="4:28" x14ac:dyDescent="0.25">
      <c r="D238" s="63"/>
      <c r="E238" s="2" t="str">
        <f t="shared" ca="1" si="61"/>
        <v/>
      </c>
      <c r="F238" s="11" t="str">
        <f t="shared" ca="1" si="54"/>
        <v/>
      </c>
      <c r="G238" s="11" t="str">
        <f t="shared" ca="1" si="55"/>
        <v/>
      </c>
      <c r="H238" s="12" t="str">
        <f t="shared" ca="1" si="51"/>
        <v/>
      </c>
      <c r="I238" s="11" t="str">
        <f t="shared" ca="1" si="56"/>
        <v/>
      </c>
      <c r="J238" s="107"/>
      <c r="K238" s="107"/>
      <c r="L238" s="107"/>
      <c r="M238" s="103" t="str">
        <f ca="1">IF(N238&lt;=$B$9,IF(N238&lt;$B$10,0,IF(N238=$B$10,SUM($T$6:T238),IF(N238=$B$10+1,IF((Q238-T238)&lt;=$M$5,(Q238-T238),$M$5),IF((Q238-T238)&lt;=$M$5-SUMIF($N$6:N237,"&gt;"&amp;$B$10,$M$6:M237),(Q238-T238),($M$5-SUMIF($N$6:N237,"&gt;"&amp;$B$10,$M$6:M237)))))),"")</f>
        <v/>
      </c>
      <c r="N238" s="30" t="str">
        <f t="shared" ca="1" si="62"/>
        <v/>
      </c>
      <c r="O238" s="110" t="str">
        <f t="shared" ca="1" si="57"/>
        <v/>
      </c>
      <c r="P238" s="110" t="str">
        <f t="shared" ca="1" si="65"/>
        <v/>
      </c>
      <c r="Q238" s="61" t="str">
        <f t="shared" ca="1" si="52"/>
        <v/>
      </c>
      <c r="R238" s="31" t="str">
        <f t="shared" ca="1" si="58"/>
        <v/>
      </c>
      <c r="S238" s="27" t="str">
        <f t="shared" ca="1" si="63"/>
        <v/>
      </c>
      <c r="T238" s="41" t="str">
        <f t="shared" ca="1" si="66"/>
        <v/>
      </c>
      <c r="U238" s="46"/>
      <c r="W238" s="51" t="str">
        <f t="shared" ca="1" si="64"/>
        <v/>
      </c>
      <c r="X238" s="8" t="str">
        <f t="shared" ca="1" si="59"/>
        <v/>
      </c>
      <c r="Y238" s="58" t="str">
        <f t="shared" ca="1" si="53"/>
        <v/>
      </c>
      <c r="Z238" s="59" t="str">
        <f t="shared" ca="1" si="60"/>
        <v/>
      </c>
      <c r="AA238" s="101" t="str">
        <f ca="1">IF(N238&lt;=$B$9,IF(N238&lt;$B$10,0,IF(N238=$B$10,SUM($T$6:T238),IF(N238=$B$10+1,IF((Y238-T238)&lt;=$T$5,(Y238-T238),$T$5),IF((Y238-T238)&lt;=$T$5-SUMIF($N$6:N237,"&gt;"&amp;$B$10,$M$6:M237),(Y238-T238),($T$5-SUMIF($N$6:N237,"&gt;"&amp;$B$10,$M$6:M237)))))),"")</f>
        <v/>
      </c>
      <c r="AB238" s="107"/>
    </row>
    <row r="239" spans="4:28" x14ac:dyDescent="0.25">
      <c r="D239" s="63"/>
      <c r="E239" s="2" t="str">
        <f t="shared" ca="1" si="61"/>
        <v/>
      </c>
      <c r="F239" s="11" t="str">
        <f t="shared" ca="1" si="54"/>
        <v/>
      </c>
      <c r="G239" s="11" t="str">
        <f t="shared" ca="1" si="55"/>
        <v/>
      </c>
      <c r="H239" s="12" t="str">
        <f t="shared" ca="1" si="51"/>
        <v/>
      </c>
      <c r="I239" s="11" t="str">
        <f t="shared" ca="1" si="56"/>
        <v/>
      </c>
      <c r="J239" s="107"/>
      <c r="K239" s="107"/>
      <c r="L239" s="107"/>
      <c r="M239" s="103" t="str">
        <f ca="1">IF(N239&lt;=$B$9,IF(N239&lt;$B$10,0,IF(N239=$B$10,SUM($T$6:T239),IF(N239=$B$10+1,IF((Q239-T239)&lt;=$M$5,(Q239-T239),$M$5),IF((Q239-T239)&lt;=$M$5-SUMIF($N$6:N238,"&gt;"&amp;$B$10,$M$6:M238),(Q239-T239),($M$5-SUMIF($N$6:N238,"&gt;"&amp;$B$10,$M$6:M238)))))),"")</f>
        <v/>
      </c>
      <c r="N239" s="30" t="str">
        <f t="shared" ca="1" si="62"/>
        <v/>
      </c>
      <c r="O239" s="110" t="str">
        <f t="shared" ca="1" si="57"/>
        <v/>
      </c>
      <c r="P239" s="110" t="str">
        <f t="shared" ca="1" si="65"/>
        <v/>
      </c>
      <c r="Q239" s="61" t="str">
        <f t="shared" ca="1" si="52"/>
        <v/>
      </c>
      <c r="R239" s="31" t="str">
        <f t="shared" ca="1" si="58"/>
        <v/>
      </c>
      <c r="S239" s="27" t="str">
        <f t="shared" ca="1" si="63"/>
        <v/>
      </c>
      <c r="T239" s="41" t="str">
        <f t="shared" ca="1" si="66"/>
        <v/>
      </c>
      <c r="U239" s="46"/>
      <c r="W239" s="51" t="str">
        <f t="shared" ca="1" si="64"/>
        <v/>
      </c>
      <c r="X239" s="8" t="str">
        <f t="shared" ca="1" si="59"/>
        <v/>
      </c>
      <c r="Y239" s="58" t="str">
        <f t="shared" ca="1" si="53"/>
        <v/>
      </c>
      <c r="Z239" s="59" t="str">
        <f t="shared" ca="1" si="60"/>
        <v/>
      </c>
      <c r="AA239" s="101" t="str">
        <f ca="1">IF(N239&lt;=$B$9,IF(N239&lt;$B$10,0,IF(N239=$B$10,SUM($T$6:T239),IF(N239=$B$10+1,IF((Y239-T239)&lt;=$T$5,(Y239-T239),$T$5),IF((Y239-T239)&lt;=$T$5-SUMIF($N$6:N238,"&gt;"&amp;$B$10,$M$6:M238),(Y239-T239),($T$5-SUMIF($N$6:N238,"&gt;"&amp;$B$10,$M$6:M238)))))),"")</f>
        <v/>
      </c>
      <c r="AB239" s="107"/>
    </row>
    <row r="240" spans="4:28" x14ac:dyDescent="0.25">
      <c r="D240" s="63"/>
      <c r="E240" s="2" t="str">
        <f t="shared" ca="1" si="61"/>
        <v/>
      </c>
      <c r="F240" s="11" t="str">
        <f t="shared" ca="1" si="54"/>
        <v/>
      </c>
      <c r="G240" s="11" t="str">
        <f t="shared" ca="1" si="55"/>
        <v/>
      </c>
      <c r="H240" s="12" t="str">
        <f t="shared" ca="1" si="51"/>
        <v/>
      </c>
      <c r="I240" s="11" t="str">
        <f t="shared" ca="1" si="56"/>
        <v/>
      </c>
      <c r="J240" s="107"/>
      <c r="K240" s="107"/>
      <c r="L240" s="107"/>
      <c r="M240" s="103" t="str">
        <f ca="1">IF(N240&lt;=$B$9,IF(N240&lt;$B$10,0,IF(N240=$B$10,SUM($T$6:T240),IF(N240=$B$10+1,IF((Q240-T240)&lt;=$M$5,(Q240-T240),$M$5),IF((Q240-T240)&lt;=$M$5-SUMIF($N$6:N239,"&gt;"&amp;$B$10,$M$6:M239),(Q240-T240),($M$5-SUMIF($N$6:N239,"&gt;"&amp;$B$10,$M$6:M239)))))),"")</f>
        <v/>
      </c>
      <c r="N240" s="30" t="str">
        <f t="shared" ca="1" si="62"/>
        <v/>
      </c>
      <c r="O240" s="110" t="str">
        <f t="shared" ca="1" si="57"/>
        <v/>
      </c>
      <c r="P240" s="110" t="str">
        <f t="shared" ca="1" si="65"/>
        <v/>
      </c>
      <c r="Q240" s="61" t="str">
        <f t="shared" ca="1" si="52"/>
        <v/>
      </c>
      <c r="R240" s="31" t="str">
        <f t="shared" ca="1" si="58"/>
        <v/>
      </c>
      <c r="S240" s="27" t="str">
        <f t="shared" ca="1" si="63"/>
        <v/>
      </c>
      <c r="T240" s="41" t="str">
        <f t="shared" ca="1" si="66"/>
        <v/>
      </c>
      <c r="U240" s="46"/>
      <c r="W240" s="51" t="str">
        <f t="shared" ca="1" si="64"/>
        <v/>
      </c>
      <c r="X240" s="8" t="str">
        <f t="shared" ca="1" si="59"/>
        <v/>
      </c>
      <c r="Y240" s="58" t="str">
        <f t="shared" ca="1" si="53"/>
        <v/>
      </c>
      <c r="Z240" s="59" t="str">
        <f t="shared" ca="1" si="60"/>
        <v/>
      </c>
      <c r="AA240" s="101" t="str">
        <f ca="1">IF(N240&lt;=$B$9,IF(N240&lt;$B$10,0,IF(N240=$B$10,SUM($T$6:T240),IF(N240=$B$10+1,IF((Y240-T240)&lt;=$T$5,(Y240-T240),$T$5),IF((Y240-T240)&lt;=$T$5-SUMIF($N$6:N239,"&gt;"&amp;$B$10,$M$6:M239),(Y240-T240),($T$5-SUMIF($N$6:N239,"&gt;"&amp;$B$10,$M$6:M239)))))),"")</f>
        <v/>
      </c>
      <c r="AB240" s="107"/>
    </row>
    <row r="241" spans="4:28" x14ac:dyDescent="0.25">
      <c r="D241" s="63"/>
      <c r="E241" s="2" t="str">
        <f t="shared" ca="1" si="61"/>
        <v/>
      </c>
      <c r="F241" s="11" t="str">
        <f t="shared" ca="1" si="54"/>
        <v/>
      </c>
      <c r="G241" s="11" t="str">
        <f t="shared" ca="1" si="55"/>
        <v/>
      </c>
      <c r="H241" s="12" t="str">
        <f t="shared" ca="1" si="51"/>
        <v/>
      </c>
      <c r="I241" s="11" t="str">
        <f t="shared" ca="1" si="56"/>
        <v/>
      </c>
      <c r="J241" s="107"/>
      <c r="K241" s="107"/>
      <c r="L241" s="107"/>
      <c r="M241" s="103" t="str">
        <f ca="1">IF(N241&lt;=$B$9,IF(N241&lt;$B$10,0,IF(N241=$B$10,SUM($T$6:T241),IF(N241=$B$10+1,IF((Q241-T241)&lt;=$M$5,(Q241-T241),$M$5),IF((Q241-T241)&lt;=$M$5-SUMIF($N$6:N240,"&gt;"&amp;$B$10,$M$6:M240),(Q241-T241),($M$5-SUMIF($N$6:N240,"&gt;"&amp;$B$10,$M$6:M240)))))),"")</f>
        <v/>
      </c>
      <c r="N241" s="30" t="str">
        <f t="shared" ca="1" si="62"/>
        <v/>
      </c>
      <c r="O241" s="110" t="str">
        <f t="shared" ca="1" si="57"/>
        <v/>
      </c>
      <c r="P241" s="110" t="str">
        <f t="shared" ca="1" si="65"/>
        <v/>
      </c>
      <c r="Q241" s="61" t="str">
        <f t="shared" ca="1" si="52"/>
        <v/>
      </c>
      <c r="R241" s="31" t="str">
        <f t="shared" ca="1" si="58"/>
        <v/>
      </c>
      <c r="S241" s="27" t="str">
        <f t="shared" ca="1" si="63"/>
        <v/>
      </c>
      <c r="T241" s="41" t="str">
        <f t="shared" ca="1" si="66"/>
        <v/>
      </c>
      <c r="U241" s="46"/>
      <c r="W241" s="51" t="str">
        <f t="shared" ca="1" si="64"/>
        <v/>
      </c>
      <c r="X241" s="8" t="str">
        <f t="shared" ca="1" si="59"/>
        <v/>
      </c>
      <c r="Y241" s="58" t="str">
        <f t="shared" ca="1" si="53"/>
        <v/>
      </c>
      <c r="Z241" s="59" t="str">
        <f t="shared" ca="1" si="60"/>
        <v/>
      </c>
      <c r="AA241" s="101" t="str">
        <f ca="1">IF(N241&lt;=$B$9,IF(N241&lt;$B$10,0,IF(N241=$B$10,SUM($T$6:T241),IF(N241=$B$10+1,IF((Y241-T241)&lt;=$T$5,(Y241-T241),$T$5),IF((Y241-T241)&lt;=$T$5-SUMIF($N$6:N240,"&gt;"&amp;$B$10,$M$6:M240),(Y241-T241),($T$5-SUMIF($N$6:N240,"&gt;"&amp;$B$10,$M$6:M240)))))),"")</f>
        <v/>
      </c>
      <c r="AB241" s="107"/>
    </row>
    <row r="242" spans="4:28" x14ac:dyDescent="0.25">
      <c r="D242" s="63"/>
      <c r="E242" s="2" t="str">
        <f t="shared" ca="1" si="61"/>
        <v/>
      </c>
      <c r="F242" s="11" t="str">
        <f t="shared" ca="1" si="54"/>
        <v/>
      </c>
      <c r="G242" s="11" t="str">
        <f t="shared" ca="1" si="55"/>
        <v/>
      </c>
      <c r="H242" s="12" t="str">
        <f t="shared" ca="1" si="51"/>
        <v/>
      </c>
      <c r="I242" s="11" t="str">
        <f t="shared" ca="1" si="56"/>
        <v/>
      </c>
      <c r="J242" s="107"/>
      <c r="K242" s="107"/>
      <c r="L242" s="107"/>
      <c r="M242" s="103" t="str">
        <f ca="1">IF(N242&lt;=$B$9,IF(N242&lt;$B$10,0,IF(N242=$B$10,SUM($T$6:T242),IF(N242=$B$10+1,IF((Q242-T242)&lt;=$M$5,(Q242-T242),$M$5),IF((Q242-T242)&lt;=$M$5-SUMIF($N$6:N241,"&gt;"&amp;$B$10,$M$6:M241),(Q242-T242),($M$5-SUMIF($N$6:N241,"&gt;"&amp;$B$10,$M$6:M241)))))),"")</f>
        <v/>
      </c>
      <c r="N242" s="30" t="str">
        <f t="shared" ca="1" si="62"/>
        <v/>
      </c>
      <c r="O242" s="110" t="str">
        <f t="shared" ca="1" si="57"/>
        <v/>
      </c>
      <c r="P242" s="110" t="str">
        <f t="shared" ca="1" si="65"/>
        <v/>
      </c>
      <c r="Q242" s="61" t="str">
        <f t="shared" ca="1" si="52"/>
        <v/>
      </c>
      <c r="R242" s="31" t="str">
        <f t="shared" ca="1" si="58"/>
        <v/>
      </c>
      <c r="S242" s="27" t="str">
        <f t="shared" ca="1" si="63"/>
        <v/>
      </c>
      <c r="T242" s="41" t="str">
        <f t="shared" ca="1" si="66"/>
        <v/>
      </c>
      <c r="U242" s="46"/>
      <c r="W242" s="51" t="str">
        <f t="shared" ca="1" si="64"/>
        <v/>
      </c>
      <c r="X242" s="8" t="str">
        <f t="shared" ca="1" si="59"/>
        <v/>
      </c>
      <c r="Y242" s="58" t="str">
        <f t="shared" ca="1" si="53"/>
        <v/>
      </c>
      <c r="Z242" s="59" t="str">
        <f t="shared" ca="1" si="60"/>
        <v/>
      </c>
      <c r="AA242" s="101" t="str">
        <f ca="1">IF(N242&lt;=$B$9,IF(N242&lt;$B$10,0,IF(N242=$B$10,SUM($T$6:T242),IF(N242=$B$10+1,IF((Y242-T242)&lt;=$T$5,(Y242-T242),$T$5),IF((Y242-T242)&lt;=$T$5-SUMIF($N$6:N241,"&gt;"&amp;$B$10,$M$6:M241),(Y242-T242),($T$5-SUMIF($N$6:N241,"&gt;"&amp;$B$10,$M$6:M241)))))),"")</f>
        <v/>
      </c>
      <c r="AB242" s="107"/>
    </row>
    <row r="243" spans="4:28" x14ac:dyDescent="0.25">
      <c r="D243" s="63"/>
      <c r="E243" s="2" t="str">
        <f t="shared" ca="1" si="61"/>
        <v/>
      </c>
      <c r="F243" s="11" t="str">
        <f t="shared" ca="1" si="54"/>
        <v/>
      </c>
      <c r="G243" s="11" t="str">
        <f t="shared" ca="1" si="55"/>
        <v/>
      </c>
      <c r="H243" s="12" t="str">
        <f t="shared" ca="1" si="51"/>
        <v/>
      </c>
      <c r="I243" s="11" t="str">
        <f t="shared" ca="1" si="56"/>
        <v/>
      </c>
      <c r="J243" s="107"/>
      <c r="K243" s="107"/>
      <c r="L243" s="107"/>
      <c r="M243" s="103" t="str">
        <f ca="1">IF(N243&lt;=$B$9,IF(N243&lt;$B$10,0,IF(N243=$B$10,SUM($T$6:T243),IF(N243=$B$10+1,IF((Q243-T243)&lt;=$M$5,(Q243-T243),$M$5),IF((Q243-T243)&lt;=$M$5-SUMIF($N$6:N242,"&gt;"&amp;$B$10,$M$6:M242),(Q243-T243),($M$5-SUMIF($N$6:N242,"&gt;"&amp;$B$10,$M$6:M242)))))),"")</f>
        <v/>
      </c>
      <c r="N243" s="30" t="str">
        <f t="shared" ca="1" si="62"/>
        <v/>
      </c>
      <c r="O243" s="110" t="str">
        <f t="shared" ca="1" si="57"/>
        <v/>
      </c>
      <c r="P243" s="110" t="str">
        <f t="shared" ca="1" si="65"/>
        <v/>
      </c>
      <c r="Q243" s="61" t="str">
        <f t="shared" ca="1" si="52"/>
        <v/>
      </c>
      <c r="R243" s="31" t="str">
        <f t="shared" ca="1" si="58"/>
        <v/>
      </c>
      <c r="S243" s="27" t="str">
        <f t="shared" ca="1" si="63"/>
        <v/>
      </c>
      <c r="T243" s="41" t="str">
        <f t="shared" ca="1" si="66"/>
        <v/>
      </c>
      <c r="U243" s="46"/>
      <c r="W243" s="51" t="str">
        <f t="shared" ca="1" si="64"/>
        <v/>
      </c>
      <c r="X243" s="8" t="str">
        <f t="shared" ca="1" si="59"/>
        <v/>
      </c>
      <c r="Y243" s="58" t="str">
        <f t="shared" ca="1" si="53"/>
        <v/>
      </c>
      <c r="Z243" s="59" t="str">
        <f t="shared" ca="1" si="60"/>
        <v/>
      </c>
      <c r="AA243" s="101" t="str">
        <f ca="1">IF(N243&lt;=$B$9,IF(N243&lt;$B$10,0,IF(N243=$B$10,SUM($T$6:T243),IF(N243=$B$10+1,IF((Y243-T243)&lt;=$T$5,(Y243-T243),$T$5),IF((Y243-T243)&lt;=$T$5-SUMIF($N$6:N242,"&gt;"&amp;$B$10,$M$6:M242),(Y243-T243),($T$5-SUMIF($N$6:N242,"&gt;"&amp;$B$10,$M$6:M242)))))),"")</f>
        <v/>
      </c>
      <c r="AB243" s="107"/>
    </row>
    <row r="244" spans="4:28" x14ac:dyDescent="0.25">
      <c r="D244" s="63"/>
      <c r="E244" s="2" t="str">
        <f t="shared" ca="1" si="61"/>
        <v/>
      </c>
      <c r="F244" s="11" t="str">
        <f t="shared" ca="1" si="54"/>
        <v/>
      </c>
      <c r="G244" s="11" t="str">
        <f t="shared" ca="1" si="55"/>
        <v/>
      </c>
      <c r="H244" s="12" t="str">
        <f t="shared" ca="1" si="51"/>
        <v/>
      </c>
      <c r="I244" s="11" t="str">
        <f t="shared" ca="1" si="56"/>
        <v/>
      </c>
      <c r="J244" s="107"/>
      <c r="K244" s="107"/>
      <c r="L244" s="107"/>
      <c r="M244" s="103" t="str">
        <f ca="1">IF(N244&lt;=$B$9,IF(N244&lt;$B$10,0,IF(N244=$B$10,SUM($T$6:T244),IF(N244=$B$10+1,IF((Q244-T244)&lt;=$M$5,(Q244-T244),$M$5),IF((Q244-T244)&lt;=$M$5-SUMIF($N$6:N243,"&gt;"&amp;$B$10,$M$6:M243),(Q244-T244),($M$5-SUMIF($N$6:N243,"&gt;"&amp;$B$10,$M$6:M243)))))),"")</f>
        <v/>
      </c>
      <c r="N244" s="30" t="str">
        <f t="shared" ca="1" si="62"/>
        <v/>
      </c>
      <c r="O244" s="110" t="str">
        <f t="shared" ca="1" si="57"/>
        <v/>
      </c>
      <c r="P244" s="110" t="str">
        <f t="shared" ca="1" si="65"/>
        <v/>
      </c>
      <c r="Q244" s="61" t="str">
        <f t="shared" ca="1" si="52"/>
        <v/>
      </c>
      <c r="R244" s="31" t="str">
        <f t="shared" ca="1" si="58"/>
        <v/>
      </c>
      <c r="S244" s="27" t="str">
        <f t="shared" ca="1" si="63"/>
        <v/>
      </c>
      <c r="T244" s="41" t="str">
        <f t="shared" ca="1" si="66"/>
        <v/>
      </c>
      <c r="U244" s="46"/>
      <c r="W244" s="51" t="str">
        <f t="shared" ca="1" si="64"/>
        <v/>
      </c>
      <c r="X244" s="8" t="str">
        <f t="shared" ca="1" si="59"/>
        <v/>
      </c>
      <c r="Y244" s="58" t="str">
        <f t="shared" ca="1" si="53"/>
        <v/>
      </c>
      <c r="Z244" s="59" t="str">
        <f t="shared" ca="1" si="60"/>
        <v/>
      </c>
      <c r="AA244" s="101" t="str">
        <f ca="1">IF(N244&lt;=$B$9,IF(N244&lt;$B$10,0,IF(N244=$B$10,SUM($T$6:T244),IF(N244=$B$10+1,IF((Y244-T244)&lt;=$T$5,(Y244-T244),$T$5),IF((Y244-T244)&lt;=$T$5-SUMIF($N$6:N243,"&gt;"&amp;$B$10,$M$6:M243),(Y244-T244),($T$5-SUMIF($N$6:N243,"&gt;"&amp;$B$10,$M$6:M243)))))),"")</f>
        <v/>
      </c>
      <c r="AB244" s="107"/>
    </row>
    <row r="245" spans="4:28" x14ac:dyDescent="0.25">
      <c r="D245" s="63"/>
      <c r="E245" s="2" t="str">
        <f t="shared" ca="1" si="61"/>
        <v/>
      </c>
      <c r="F245" s="11" t="str">
        <f t="shared" ca="1" si="54"/>
        <v/>
      </c>
      <c r="G245" s="11" t="str">
        <f t="shared" ca="1" si="55"/>
        <v/>
      </c>
      <c r="H245" s="12" t="str">
        <f t="shared" ca="1" si="51"/>
        <v/>
      </c>
      <c r="I245" s="11" t="str">
        <f t="shared" ca="1" si="56"/>
        <v/>
      </c>
      <c r="J245" s="107"/>
      <c r="K245" s="107"/>
      <c r="L245" s="107"/>
      <c r="M245" s="103" t="str">
        <f ca="1">IF(N245&lt;=$B$9,IF(N245&lt;$B$10,0,IF(N245=$B$10,SUM($T$6:T245),IF(N245=$B$10+1,IF((Q245-T245)&lt;=$M$5,(Q245-T245),$M$5),IF((Q245-T245)&lt;=$M$5-SUMIF($N$6:N244,"&gt;"&amp;$B$10,$M$6:M244),(Q245-T245),($M$5-SUMIF($N$6:N244,"&gt;"&amp;$B$10,$M$6:M244)))))),"")</f>
        <v/>
      </c>
      <c r="N245" s="30" t="str">
        <f t="shared" ca="1" si="62"/>
        <v/>
      </c>
      <c r="O245" s="110" t="str">
        <f t="shared" ca="1" si="57"/>
        <v/>
      </c>
      <c r="P245" s="110" t="str">
        <f t="shared" ca="1" si="65"/>
        <v/>
      </c>
      <c r="Q245" s="61" t="str">
        <f t="shared" ca="1" si="52"/>
        <v/>
      </c>
      <c r="R245" s="31" t="str">
        <f t="shared" ca="1" si="58"/>
        <v/>
      </c>
      <c r="S245" s="27" t="str">
        <f t="shared" ca="1" si="63"/>
        <v/>
      </c>
      <c r="T245" s="41" t="str">
        <f t="shared" ca="1" si="66"/>
        <v/>
      </c>
      <c r="U245" s="46"/>
      <c r="W245" s="51" t="str">
        <f t="shared" ca="1" si="64"/>
        <v/>
      </c>
      <c r="X245" s="8" t="str">
        <f t="shared" ca="1" si="59"/>
        <v/>
      </c>
      <c r="Y245" s="58" t="str">
        <f t="shared" ca="1" si="53"/>
        <v/>
      </c>
      <c r="Z245" s="59" t="str">
        <f t="shared" ca="1" si="60"/>
        <v/>
      </c>
      <c r="AA245" s="101" t="str">
        <f ca="1">IF(N245&lt;=$B$9,IF(N245&lt;$B$10,0,IF(N245=$B$10,SUM($T$6:T245),IF(N245=$B$10+1,IF((Y245-T245)&lt;=$T$5,(Y245-T245),$T$5),IF((Y245-T245)&lt;=$T$5-SUMIF($N$6:N244,"&gt;"&amp;$B$10,$M$6:M244),(Y245-T245),($T$5-SUMIF($N$6:N244,"&gt;"&amp;$B$10,$M$6:M244)))))),"")</f>
        <v/>
      </c>
      <c r="AB245" s="107"/>
    </row>
    <row r="246" spans="4:28" x14ac:dyDescent="0.25">
      <c r="D246" s="63"/>
      <c r="E246" s="2" t="str">
        <f t="shared" ca="1" si="61"/>
        <v/>
      </c>
      <c r="F246" s="11" t="str">
        <f t="shared" ca="1" si="54"/>
        <v/>
      </c>
      <c r="G246" s="11" t="str">
        <f t="shared" ca="1" si="55"/>
        <v/>
      </c>
      <c r="H246" s="12" t="str">
        <f t="shared" ca="1" si="51"/>
        <v/>
      </c>
      <c r="I246" s="11" t="str">
        <f t="shared" ca="1" si="56"/>
        <v/>
      </c>
      <c r="J246" s="107"/>
      <c r="K246" s="107"/>
      <c r="L246" s="107"/>
      <c r="M246" s="103" t="str">
        <f ca="1">IF(N246&lt;=$B$9,IF(N246&lt;$B$10,0,IF(N246=$B$10,SUM($T$6:T246),IF(N246=$B$10+1,IF((Q246-T246)&lt;=$M$5,(Q246-T246),$M$5),IF((Q246-T246)&lt;=$M$5-SUMIF($N$6:N245,"&gt;"&amp;$B$10,$M$6:M245),(Q246-T246),($M$5-SUMIF($N$6:N245,"&gt;"&amp;$B$10,$M$6:M245)))))),"")</f>
        <v/>
      </c>
      <c r="N246" s="30" t="str">
        <f t="shared" ca="1" si="62"/>
        <v/>
      </c>
      <c r="O246" s="110" t="str">
        <f t="shared" ca="1" si="57"/>
        <v/>
      </c>
      <c r="P246" s="110" t="str">
        <f t="shared" ca="1" si="65"/>
        <v/>
      </c>
      <c r="Q246" s="61" t="str">
        <f t="shared" ca="1" si="52"/>
        <v/>
      </c>
      <c r="R246" s="31" t="str">
        <f t="shared" ca="1" si="58"/>
        <v/>
      </c>
      <c r="S246" s="27" t="str">
        <f t="shared" ca="1" si="63"/>
        <v/>
      </c>
      <c r="T246" s="41" t="str">
        <f t="shared" ca="1" si="66"/>
        <v/>
      </c>
      <c r="U246" s="46"/>
      <c r="W246" s="51" t="str">
        <f t="shared" ca="1" si="64"/>
        <v/>
      </c>
      <c r="X246" s="8" t="str">
        <f t="shared" ca="1" si="59"/>
        <v/>
      </c>
      <c r="Y246" s="58" t="str">
        <f t="shared" ca="1" si="53"/>
        <v/>
      </c>
      <c r="Z246" s="59" t="str">
        <f t="shared" ca="1" si="60"/>
        <v/>
      </c>
      <c r="AA246" s="101" t="str">
        <f ca="1">IF(N246&lt;=$B$9,IF(N246&lt;$B$10,0,IF(N246=$B$10,SUM($T$6:T246),IF(N246=$B$10+1,IF((Y246-T246)&lt;=$T$5,(Y246-T246),$T$5),IF((Y246-T246)&lt;=$T$5-SUMIF($N$6:N245,"&gt;"&amp;$B$10,$M$6:M245),(Y246-T246),($T$5-SUMIF($N$6:N245,"&gt;"&amp;$B$10,$M$6:M245)))))),"")</f>
        <v/>
      </c>
      <c r="AB246" s="107"/>
    </row>
    <row r="247" spans="4:28" x14ac:dyDescent="0.25">
      <c r="D247" s="63"/>
      <c r="E247" s="2" t="str">
        <f t="shared" ca="1" si="61"/>
        <v/>
      </c>
      <c r="F247" s="11" t="str">
        <f t="shared" ca="1" si="54"/>
        <v/>
      </c>
      <c r="G247" s="11" t="str">
        <f t="shared" ca="1" si="55"/>
        <v/>
      </c>
      <c r="H247" s="12" t="str">
        <f t="shared" ca="1" si="51"/>
        <v/>
      </c>
      <c r="I247" s="11" t="str">
        <f t="shared" ca="1" si="56"/>
        <v/>
      </c>
      <c r="J247" s="107"/>
      <c r="K247" s="107"/>
      <c r="L247" s="107"/>
      <c r="M247" s="103" t="str">
        <f ca="1">IF(N247&lt;=$B$9,IF(N247&lt;$B$10,0,IF(N247=$B$10,SUM($T$6:T247),IF(N247=$B$10+1,IF((Q247-T247)&lt;=$M$5,(Q247-T247),$M$5),IF((Q247-T247)&lt;=$M$5-SUMIF($N$6:N246,"&gt;"&amp;$B$10,$M$6:M246),(Q247-T247),($M$5-SUMIF($N$6:N246,"&gt;"&amp;$B$10,$M$6:M246)))))),"")</f>
        <v/>
      </c>
      <c r="N247" s="30" t="str">
        <f t="shared" ca="1" si="62"/>
        <v/>
      </c>
      <c r="O247" s="110" t="str">
        <f t="shared" ca="1" si="57"/>
        <v/>
      </c>
      <c r="P247" s="110" t="str">
        <f t="shared" ca="1" si="65"/>
        <v/>
      </c>
      <c r="Q247" s="61" t="str">
        <f t="shared" ca="1" si="52"/>
        <v/>
      </c>
      <c r="R247" s="31" t="str">
        <f t="shared" ca="1" si="58"/>
        <v/>
      </c>
      <c r="S247" s="27" t="str">
        <f t="shared" ca="1" si="63"/>
        <v/>
      </c>
      <c r="T247" s="41" t="str">
        <f t="shared" ca="1" si="66"/>
        <v/>
      </c>
      <c r="U247" s="46"/>
      <c r="W247" s="51" t="str">
        <f t="shared" ca="1" si="64"/>
        <v/>
      </c>
      <c r="X247" s="8" t="str">
        <f t="shared" ca="1" si="59"/>
        <v/>
      </c>
      <c r="Y247" s="58" t="str">
        <f t="shared" ca="1" si="53"/>
        <v/>
      </c>
      <c r="Z247" s="59" t="str">
        <f t="shared" ca="1" si="60"/>
        <v/>
      </c>
      <c r="AA247" s="101" t="str">
        <f ca="1">IF(N247&lt;=$B$9,IF(N247&lt;$B$10,0,IF(N247=$B$10,SUM($T$6:T247),IF(N247=$B$10+1,IF((Y247-T247)&lt;=$T$5,(Y247-T247),$T$5),IF((Y247-T247)&lt;=$T$5-SUMIF($N$6:N246,"&gt;"&amp;$B$10,$M$6:M246),(Y247-T247),($T$5-SUMIF($N$6:N246,"&gt;"&amp;$B$10,$M$6:M246)))))),"")</f>
        <v/>
      </c>
      <c r="AB247" s="107"/>
    </row>
    <row r="248" spans="4:28" x14ac:dyDescent="0.25">
      <c r="D248" s="63"/>
      <c r="E248" s="2" t="str">
        <f t="shared" ca="1" si="61"/>
        <v/>
      </c>
      <c r="F248" s="11" t="str">
        <f t="shared" ca="1" si="54"/>
        <v/>
      </c>
      <c r="G248" s="11" t="str">
        <f t="shared" ca="1" si="55"/>
        <v/>
      </c>
      <c r="H248" s="12" t="str">
        <f t="shared" ca="1" si="51"/>
        <v/>
      </c>
      <c r="I248" s="11" t="str">
        <f t="shared" ca="1" si="56"/>
        <v/>
      </c>
      <c r="J248" s="107"/>
      <c r="K248" s="107"/>
      <c r="L248" s="107"/>
      <c r="M248" s="103" t="str">
        <f ca="1">IF(N248&lt;=$B$9,IF(N248&lt;$B$10,0,IF(N248=$B$10,SUM($T$6:T248),IF(N248=$B$10+1,IF((Q248-T248)&lt;=$M$5,(Q248-T248),$M$5),IF((Q248-T248)&lt;=$M$5-SUMIF($N$6:N247,"&gt;"&amp;$B$10,$M$6:M247),(Q248-T248),($M$5-SUMIF($N$6:N247,"&gt;"&amp;$B$10,$M$6:M247)))))),"")</f>
        <v/>
      </c>
      <c r="N248" s="30" t="str">
        <f t="shared" ca="1" si="62"/>
        <v/>
      </c>
      <c r="O248" s="110" t="str">
        <f t="shared" ca="1" si="57"/>
        <v/>
      </c>
      <c r="P248" s="110" t="str">
        <f t="shared" ca="1" si="65"/>
        <v/>
      </c>
      <c r="Q248" s="61" t="str">
        <f t="shared" ca="1" si="52"/>
        <v/>
      </c>
      <c r="R248" s="31" t="str">
        <f t="shared" ca="1" si="58"/>
        <v/>
      </c>
      <c r="S248" s="27" t="str">
        <f t="shared" ca="1" si="63"/>
        <v/>
      </c>
      <c r="T248" s="41" t="str">
        <f t="shared" ca="1" si="66"/>
        <v/>
      </c>
      <c r="U248" s="46"/>
      <c r="W248" s="51" t="str">
        <f t="shared" ca="1" si="64"/>
        <v/>
      </c>
      <c r="X248" s="8" t="str">
        <f t="shared" ca="1" si="59"/>
        <v/>
      </c>
      <c r="Y248" s="58" t="str">
        <f t="shared" ca="1" si="53"/>
        <v/>
      </c>
      <c r="Z248" s="59" t="str">
        <f t="shared" ca="1" si="60"/>
        <v/>
      </c>
      <c r="AA248" s="101" t="str">
        <f ca="1">IF(N248&lt;=$B$9,IF(N248&lt;$B$10,0,IF(N248=$B$10,SUM($T$6:T248),IF(N248=$B$10+1,IF((Y248-T248)&lt;=$T$5,(Y248-T248),$T$5),IF((Y248-T248)&lt;=$T$5-SUMIF($N$6:N247,"&gt;"&amp;$B$10,$M$6:M247),(Y248-T248),($T$5-SUMIF($N$6:N247,"&gt;"&amp;$B$10,$M$6:M247)))))),"")</f>
        <v/>
      </c>
      <c r="AB248" s="107"/>
    </row>
    <row r="249" spans="4:28" x14ac:dyDescent="0.25">
      <c r="D249" s="63"/>
      <c r="E249" s="2" t="str">
        <f t="shared" ca="1" si="61"/>
        <v/>
      </c>
      <c r="F249" s="11" t="str">
        <f t="shared" ca="1" si="54"/>
        <v/>
      </c>
      <c r="G249" s="11" t="str">
        <f t="shared" ca="1" si="55"/>
        <v/>
      </c>
      <c r="H249" s="12" t="str">
        <f t="shared" ca="1" si="51"/>
        <v/>
      </c>
      <c r="I249" s="11" t="str">
        <f t="shared" ca="1" si="56"/>
        <v/>
      </c>
      <c r="J249" s="107"/>
      <c r="K249" s="107"/>
      <c r="L249" s="107"/>
      <c r="M249" s="103" t="str">
        <f ca="1">IF(N249&lt;=$B$9,IF(N249&lt;$B$10,0,IF(N249=$B$10,SUM($T$6:T249),IF(N249=$B$10+1,IF((Q249-T249)&lt;=$M$5,(Q249-T249),$M$5),IF((Q249-T249)&lt;=$M$5-SUMIF($N$6:N248,"&gt;"&amp;$B$10,$M$6:M248),(Q249-T249),($M$5-SUMIF($N$6:N248,"&gt;"&amp;$B$10,$M$6:M248)))))),"")</f>
        <v/>
      </c>
      <c r="N249" s="30" t="str">
        <f t="shared" ca="1" si="62"/>
        <v/>
      </c>
      <c r="O249" s="110" t="str">
        <f t="shared" ca="1" si="57"/>
        <v/>
      </c>
      <c r="P249" s="110" t="str">
        <f t="shared" ca="1" si="65"/>
        <v/>
      </c>
      <c r="Q249" s="61" t="str">
        <f t="shared" ca="1" si="52"/>
        <v/>
      </c>
      <c r="R249" s="31" t="str">
        <f t="shared" ca="1" si="58"/>
        <v/>
      </c>
      <c r="S249" s="27" t="str">
        <f t="shared" ca="1" si="63"/>
        <v/>
      </c>
      <c r="T249" s="41" t="str">
        <f t="shared" ca="1" si="66"/>
        <v/>
      </c>
      <c r="U249" s="46"/>
      <c r="W249" s="51" t="str">
        <f t="shared" ca="1" si="64"/>
        <v/>
      </c>
      <c r="X249" s="8" t="str">
        <f t="shared" ca="1" si="59"/>
        <v/>
      </c>
      <c r="Y249" s="58" t="str">
        <f t="shared" ca="1" si="53"/>
        <v/>
      </c>
      <c r="Z249" s="59" t="str">
        <f t="shared" ca="1" si="60"/>
        <v/>
      </c>
      <c r="AA249" s="101" t="str">
        <f ca="1">IF(N249&lt;=$B$9,IF(N249&lt;$B$10,0,IF(N249=$B$10,SUM($T$6:T249),IF(N249=$B$10+1,IF((Y249-T249)&lt;=$T$5,(Y249-T249),$T$5),IF((Y249-T249)&lt;=$T$5-SUMIF($N$6:N248,"&gt;"&amp;$B$10,$M$6:M248),(Y249-T249),($T$5-SUMIF($N$6:N248,"&gt;"&amp;$B$10,$M$6:M248)))))),"")</f>
        <v/>
      </c>
      <c r="AB249" s="107"/>
    </row>
    <row r="250" spans="4:28" x14ac:dyDescent="0.25">
      <c r="D250" s="63"/>
      <c r="E250" s="2" t="str">
        <f t="shared" ca="1" si="61"/>
        <v/>
      </c>
      <c r="F250" s="11" t="str">
        <f t="shared" ca="1" si="54"/>
        <v/>
      </c>
      <c r="G250" s="11" t="str">
        <f t="shared" ca="1" si="55"/>
        <v/>
      </c>
      <c r="H250" s="12" t="str">
        <f t="shared" ca="1" si="51"/>
        <v/>
      </c>
      <c r="I250" s="11" t="str">
        <f t="shared" ca="1" si="56"/>
        <v/>
      </c>
      <c r="J250" s="107"/>
      <c r="K250" s="107"/>
      <c r="L250" s="107"/>
      <c r="M250" s="103" t="str">
        <f ca="1">IF(N250&lt;=$B$9,IF(N250&lt;$B$10,0,IF(N250=$B$10,SUM($T$6:T250),IF(N250=$B$10+1,IF((Q250-T250)&lt;=$M$5,(Q250-T250),$M$5),IF((Q250-T250)&lt;=$M$5-SUMIF($N$6:N249,"&gt;"&amp;$B$10,$M$6:M249),(Q250-T250),($M$5-SUMIF($N$6:N249,"&gt;"&amp;$B$10,$M$6:M249)))))),"")</f>
        <v/>
      </c>
      <c r="N250" s="30" t="str">
        <f t="shared" ca="1" si="62"/>
        <v/>
      </c>
      <c r="O250" s="110" t="str">
        <f t="shared" ca="1" si="57"/>
        <v/>
      </c>
      <c r="P250" s="110" t="str">
        <f t="shared" ca="1" si="65"/>
        <v/>
      </c>
      <c r="Q250" s="61" t="str">
        <f t="shared" ca="1" si="52"/>
        <v/>
      </c>
      <c r="R250" s="31" t="str">
        <f t="shared" ca="1" si="58"/>
        <v/>
      </c>
      <c r="S250" s="27" t="str">
        <f t="shared" ca="1" si="63"/>
        <v/>
      </c>
      <c r="T250" s="41" t="str">
        <f t="shared" ca="1" si="66"/>
        <v/>
      </c>
      <c r="U250" s="46"/>
      <c r="W250" s="51" t="str">
        <f t="shared" ca="1" si="64"/>
        <v/>
      </c>
      <c r="X250" s="8" t="str">
        <f t="shared" ca="1" si="59"/>
        <v/>
      </c>
      <c r="Y250" s="58" t="str">
        <f t="shared" ca="1" si="53"/>
        <v/>
      </c>
      <c r="Z250" s="59" t="str">
        <f t="shared" ca="1" si="60"/>
        <v/>
      </c>
      <c r="AA250" s="101" t="str">
        <f ca="1">IF(N250&lt;=$B$9,IF(N250&lt;$B$10,0,IF(N250=$B$10,SUM($T$6:T250),IF(N250=$B$10+1,IF((Y250-T250)&lt;=$T$5,(Y250-T250),$T$5),IF((Y250-T250)&lt;=$T$5-SUMIF($N$6:N249,"&gt;"&amp;$B$10,$M$6:M249),(Y250-T250),($T$5-SUMIF($N$6:N249,"&gt;"&amp;$B$10,$M$6:M249)))))),"")</f>
        <v/>
      </c>
      <c r="AB250" s="107"/>
    </row>
    <row r="251" spans="4:28" x14ac:dyDescent="0.25">
      <c r="D251" s="63"/>
      <c r="E251" s="2" t="str">
        <f t="shared" ca="1" si="61"/>
        <v/>
      </c>
      <c r="F251" s="11" t="str">
        <f t="shared" ca="1" si="54"/>
        <v/>
      </c>
      <c r="G251" s="11" t="str">
        <f t="shared" ca="1" si="55"/>
        <v/>
      </c>
      <c r="H251" s="12" t="str">
        <f t="shared" ca="1" si="51"/>
        <v/>
      </c>
      <c r="I251" s="11" t="str">
        <f t="shared" ca="1" si="56"/>
        <v/>
      </c>
      <c r="J251" s="107"/>
      <c r="K251" s="107"/>
      <c r="L251" s="107"/>
      <c r="M251" s="103" t="str">
        <f ca="1">IF(N251&lt;=$B$9,IF(N251&lt;$B$10,0,IF(N251=$B$10,SUM($T$6:T251),IF(N251=$B$10+1,IF((Q251-T251)&lt;=$M$5,(Q251-T251),$M$5),IF((Q251-T251)&lt;=$M$5-SUMIF($N$6:N250,"&gt;"&amp;$B$10,$M$6:M250),(Q251-T251),($M$5-SUMIF($N$6:N250,"&gt;"&amp;$B$10,$M$6:M250)))))),"")</f>
        <v/>
      </c>
      <c r="N251" s="30" t="str">
        <f t="shared" ca="1" si="62"/>
        <v/>
      </c>
      <c r="O251" s="110" t="str">
        <f t="shared" ca="1" si="57"/>
        <v/>
      </c>
      <c r="P251" s="110" t="str">
        <f t="shared" ca="1" si="65"/>
        <v/>
      </c>
      <c r="Q251" s="61" t="str">
        <f t="shared" ca="1" si="52"/>
        <v/>
      </c>
      <c r="R251" s="31" t="str">
        <f t="shared" ca="1" si="58"/>
        <v/>
      </c>
      <c r="S251" s="27" t="str">
        <f t="shared" ca="1" si="63"/>
        <v/>
      </c>
      <c r="T251" s="41" t="str">
        <f t="shared" ca="1" si="66"/>
        <v/>
      </c>
      <c r="U251" s="46"/>
      <c r="W251" s="51" t="str">
        <f t="shared" ca="1" si="64"/>
        <v/>
      </c>
      <c r="X251" s="8" t="str">
        <f t="shared" ca="1" si="59"/>
        <v/>
      </c>
      <c r="Y251" s="58" t="str">
        <f t="shared" ca="1" si="53"/>
        <v/>
      </c>
      <c r="Z251" s="59" t="str">
        <f t="shared" ca="1" si="60"/>
        <v/>
      </c>
      <c r="AA251" s="101" t="str">
        <f ca="1">IF(N251&lt;=$B$9,IF(N251&lt;$B$10,0,IF(N251=$B$10,SUM($T$6:T251),IF(N251=$B$10+1,IF((Y251-T251)&lt;=$T$5,(Y251-T251),$T$5),IF((Y251-T251)&lt;=$T$5-SUMIF($N$6:N250,"&gt;"&amp;$B$10,$M$6:M250),(Y251-T251),($T$5-SUMIF($N$6:N250,"&gt;"&amp;$B$10,$M$6:M250)))))),"")</f>
        <v/>
      </c>
      <c r="AB251" s="107"/>
    </row>
    <row r="252" spans="4:28" x14ac:dyDescent="0.25">
      <c r="D252" s="63"/>
      <c r="E252" s="2" t="str">
        <f t="shared" ca="1" si="61"/>
        <v/>
      </c>
      <c r="F252" s="11" t="str">
        <f t="shared" ca="1" si="54"/>
        <v/>
      </c>
      <c r="G252" s="11" t="str">
        <f t="shared" ca="1" si="55"/>
        <v/>
      </c>
      <c r="H252" s="12" t="str">
        <f t="shared" ca="1" si="51"/>
        <v/>
      </c>
      <c r="I252" s="11" t="str">
        <f t="shared" ca="1" si="56"/>
        <v/>
      </c>
      <c r="J252" s="107"/>
      <c r="K252" s="107"/>
      <c r="L252" s="107"/>
      <c r="M252" s="103" t="str">
        <f ca="1">IF(N252&lt;=$B$9,IF(N252&lt;$B$10,0,IF(N252=$B$10,SUM($T$6:T252),IF(N252=$B$10+1,IF((Q252-T252)&lt;=$M$5,(Q252-T252),$M$5),IF((Q252-T252)&lt;=$M$5-SUMIF($N$6:N251,"&gt;"&amp;$B$10,$M$6:M251),(Q252-T252),($M$5-SUMIF($N$6:N251,"&gt;"&amp;$B$10,$M$6:M251)))))),"")</f>
        <v/>
      </c>
      <c r="N252" s="30" t="str">
        <f t="shared" ca="1" si="62"/>
        <v/>
      </c>
      <c r="O252" s="110" t="str">
        <f t="shared" ca="1" si="57"/>
        <v/>
      </c>
      <c r="P252" s="110" t="str">
        <f t="shared" ca="1" si="65"/>
        <v/>
      </c>
      <c r="Q252" s="61" t="str">
        <f t="shared" ca="1" si="52"/>
        <v/>
      </c>
      <c r="R252" s="31" t="str">
        <f t="shared" ca="1" si="58"/>
        <v/>
      </c>
      <c r="S252" s="27" t="str">
        <f t="shared" ca="1" si="63"/>
        <v/>
      </c>
      <c r="T252" s="41" t="str">
        <f t="shared" ca="1" si="66"/>
        <v/>
      </c>
      <c r="U252" s="46"/>
      <c r="W252" s="51" t="str">
        <f t="shared" ca="1" si="64"/>
        <v/>
      </c>
      <c r="X252" s="8" t="str">
        <f t="shared" ca="1" si="59"/>
        <v/>
      </c>
      <c r="Y252" s="58" t="str">
        <f t="shared" ca="1" si="53"/>
        <v/>
      </c>
      <c r="Z252" s="59" t="str">
        <f t="shared" ca="1" si="60"/>
        <v/>
      </c>
      <c r="AA252" s="101" t="str">
        <f ca="1">IF(N252&lt;=$B$9,IF(N252&lt;$B$10,0,IF(N252=$B$10,SUM($T$6:T252),IF(N252=$B$10+1,IF((Y252-T252)&lt;=$T$5,(Y252-T252),$T$5),IF((Y252-T252)&lt;=$T$5-SUMIF($N$6:N251,"&gt;"&amp;$B$10,$M$6:M251),(Y252-T252),($T$5-SUMIF($N$6:N251,"&gt;"&amp;$B$10,$M$6:M251)))))),"")</f>
        <v/>
      </c>
      <c r="AB252" s="107"/>
    </row>
    <row r="253" spans="4:28" x14ac:dyDescent="0.25">
      <c r="D253" s="63"/>
      <c r="E253" s="2" t="str">
        <f t="shared" ca="1" si="61"/>
        <v/>
      </c>
      <c r="F253" s="11" t="str">
        <f t="shared" ca="1" si="54"/>
        <v/>
      </c>
      <c r="G253" s="11" t="str">
        <f t="shared" ca="1" si="55"/>
        <v/>
      </c>
      <c r="H253" s="12" t="str">
        <f t="shared" ca="1" si="51"/>
        <v/>
      </c>
      <c r="I253" s="11" t="str">
        <f t="shared" ca="1" si="56"/>
        <v/>
      </c>
      <c r="J253" s="107"/>
      <c r="K253" s="107"/>
      <c r="L253" s="107"/>
      <c r="M253" s="103" t="str">
        <f ca="1">IF(N253&lt;=$B$9,IF(N253&lt;$B$10,0,IF(N253=$B$10,SUM($T$6:T253),IF(N253=$B$10+1,IF((Q253-T253)&lt;=$M$5,(Q253-T253),$M$5),IF((Q253-T253)&lt;=$M$5-SUMIF($N$6:N252,"&gt;"&amp;$B$10,$M$6:M252),(Q253-T253),($M$5-SUMIF($N$6:N252,"&gt;"&amp;$B$10,$M$6:M252)))))),"")</f>
        <v/>
      </c>
      <c r="N253" s="30" t="str">
        <f t="shared" ca="1" si="62"/>
        <v/>
      </c>
      <c r="O253" s="110" t="str">
        <f t="shared" ca="1" si="57"/>
        <v/>
      </c>
      <c r="P253" s="110" t="str">
        <f t="shared" ca="1" si="65"/>
        <v/>
      </c>
      <c r="Q253" s="61" t="str">
        <f t="shared" ca="1" si="52"/>
        <v/>
      </c>
      <c r="R253" s="31" t="str">
        <f t="shared" ca="1" si="58"/>
        <v/>
      </c>
      <c r="S253" s="27" t="str">
        <f t="shared" ca="1" si="63"/>
        <v/>
      </c>
      <c r="T253" s="41" t="str">
        <f t="shared" ca="1" si="66"/>
        <v/>
      </c>
      <c r="U253" s="46"/>
      <c r="W253" s="51" t="str">
        <f t="shared" ca="1" si="64"/>
        <v/>
      </c>
      <c r="X253" s="8" t="str">
        <f t="shared" ca="1" si="59"/>
        <v/>
      </c>
      <c r="Y253" s="58" t="str">
        <f t="shared" ca="1" si="53"/>
        <v/>
      </c>
      <c r="Z253" s="59" t="str">
        <f t="shared" ca="1" si="60"/>
        <v/>
      </c>
      <c r="AA253" s="101" t="str">
        <f ca="1">IF(N253&lt;=$B$9,IF(N253&lt;$B$10,0,IF(N253=$B$10,SUM($T$6:T253),IF(N253=$B$10+1,IF((Y253-T253)&lt;=$T$5,(Y253-T253),$T$5),IF((Y253-T253)&lt;=$T$5-SUMIF($N$6:N252,"&gt;"&amp;$B$10,$M$6:M252),(Y253-T253),($T$5-SUMIF($N$6:N252,"&gt;"&amp;$B$10,$M$6:M252)))))),"")</f>
        <v/>
      </c>
      <c r="AB253" s="107"/>
    </row>
    <row r="254" spans="4:28" x14ac:dyDescent="0.25">
      <c r="D254" s="63"/>
      <c r="E254" s="2" t="str">
        <f t="shared" ca="1" si="61"/>
        <v/>
      </c>
      <c r="F254" s="11" t="str">
        <f t="shared" ca="1" si="54"/>
        <v/>
      </c>
      <c r="G254" s="11" t="str">
        <f t="shared" ca="1" si="55"/>
        <v/>
      </c>
      <c r="H254" s="12" t="str">
        <f t="shared" ca="1" si="51"/>
        <v/>
      </c>
      <c r="I254" s="11" t="str">
        <f t="shared" ca="1" si="56"/>
        <v/>
      </c>
      <c r="J254" s="107"/>
      <c r="K254" s="107"/>
      <c r="L254" s="107"/>
      <c r="M254" s="103" t="str">
        <f ca="1">IF(N254&lt;=$B$9,IF(N254&lt;$B$10,0,IF(N254=$B$10,SUM($T$6:T254),IF(N254=$B$10+1,IF((Q254-T254)&lt;=$M$5,(Q254-T254),$M$5),IF((Q254-T254)&lt;=$M$5-SUMIF($N$6:N253,"&gt;"&amp;$B$10,$M$6:M253),(Q254-T254),($M$5-SUMIF($N$6:N253,"&gt;"&amp;$B$10,$M$6:M253)))))),"")</f>
        <v/>
      </c>
      <c r="N254" s="30" t="str">
        <f t="shared" ca="1" si="62"/>
        <v/>
      </c>
      <c r="O254" s="110" t="str">
        <f t="shared" ca="1" si="57"/>
        <v/>
      </c>
      <c r="P254" s="110" t="str">
        <f t="shared" ca="1" si="65"/>
        <v/>
      </c>
      <c r="Q254" s="61" t="str">
        <f t="shared" ca="1" si="52"/>
        <v/>
      </c>
      <c r="R254" s="31" t="str">
        <f t="shared" ca="1" si="58"/>
        <v/>
      </c>
      <c r="S254" s="27" t="str">
        <f t="shared" ca="1" si="63"/>
        <v/>
      </c>
      <c r="T254" s="41" t="str">
        <f t="shared" ca="1" si="66"/>
        <v/>
      </c>
      <c r="U254" s="46"/>
      <c r="W254" s="51" t="str">
        <f t="shared" ca="1" si="64"/>
        <v/>
      </c>
      <c r="X254" s="8" t="str">
        <f t="shared" ca="1" si="59"/>
        <v/>
      </c>
      <c r="Y254" s="58" t="str">
        <f t="shared" ca="1" si="53"/>
        <v/>
      </c>
      <c r="Z254" s="59" t="str">
        <f t="shared" ca="1" si="60"/>
        <v/>
      </c>
      <c r="AA254" s="101" t="str">
        <f ca="1">IF(N254&lt;=$B$9,IF(N254&lt;$B$10,0,IF(N254=$B$10,SUM($T$6:T254),IF(N254=$B$10+1,IF((Y254-T254)&lt;=$T$5,(Y254-T254),$T$5),IF((Y254-T254)&lt;=$T$5-SUMIF($N$6:N253,"&gt;"&amp;$B$10,$M$6:M253),(Y254-T254),($T$5-SUMIF($N$6:N253,"&gt;"&amp;$B$10,$M$6:M253)))))),"")</f>
        <v/>
      </c>
      <c r="AB254" s="107"/>
    </row>
    <row r="255" spans="4:28" x14ac:dyDescent="0.25">
      <c r="D255" s="63"/>
      <c r="E255" s="2" t="str">
        <f t="shared" ca="1" si="61"/>
        <v/>
      </c>
      <c r="F255" s="11" t="str">
        <f t="shared" ca="1" si="54"/>
        <v/>
      </c>
      <c r="G255" s="11" t="str">
        <f t="shared" ca="1" si="55"/>
        <v/>
      </c>
      <c r="H255" s="12" t="str">
        <f t="shared" ca="1" si="51"/>
        <v/>
      </c>
      <c r="I255" s="11" t="str">
        <f t="shared" ca="1" si="56"/>
        <v/>
      </c>
      <c r="J255" s="107"/>
      <c r="K255" s="107"/>
      <c r="L255" s="107"/>
      <c r="M255" s="103" t="str">
        <f ca="1">IF(N255&lt;=$B$9,IF(N255&lt;$B$10,0,IF(N255=$B$10,SUM($T$6:T255),IF(N255=$B$10+1,IF((Q255-T255)&lt;=$M$5,(Q255-T255),$M$5),IF((Q255-T255)&lt;=$M$5-SUMIF($N$6:N254,"&gt;"&amp;$B$10,$M$6:M254),(Q255-T255),($M$5-SUMIF($N$6:N254,"&gt;"&amp;$B$10,$M$6:M254)))))),"")</f>
        <v/>
      </c>
      <c r="N255" s="30" t="str">
        <f t="shared" ca="1" si="62"/>
        <v/>
      </c>
      <c r="O255" s="110" t="str">
        <f t="shared" ca="1" si="57"/>
        <v/>
      </c>
      <c r="P255" s="110" t="str">
        <f t="shared" ca="1" si="65"/>
        <v/>
      </c>
      <c r="Q255" s="61" t="str">
        <f t="shared" ca="1" si="52"/>
        <v/>
      </c>
      <c r="R255" s="31" t="str">
        <f t="shared" ca="1" si="58"/>
        <v/>
      </c>
      <c r="S255" s="27" t="str">
        <f t="shared" ca="1" si="63"/>
        <v/>
      </c>
      <c r="T255" s="41" t="str">
        <f t="shared" ca="1" si="66"/>
        <v/>
      </c>
      <c r="U255" s="46"/>
      <c r="W255" s="51" t="str">
        <f t="shared" ca="1" si="64"/>
        <v/>
      </c>
      <c r="X255" s="8" t="str">
        <f t="shared" ca="1" si="59"/>
        <v/>
      </c>
      <c r="Y255" s="58" t="str">
        <f t="shared" ca="1" si="53"/>
        <v/>
      </c>
      <c r="Z255" s="59" t="str">
        <f t="shared" ca="1" si="60"/>
        <v/>
      </c>
      <c r="AA255" s="101" t="str">
        <f ca="1">IF(N255&lt;=$B$9,IF(N255&lt;$B$10,0,IF(N255=$B$10,SUM($T$6:T255),IF(N255=$B$10+1,IF((Y255-T255)&lt;=$T$5,(Y255-T255),$T$5),IF((Y255-T255)&lt;=$T$5-SUMIF($N$6:N254,"&gt;"&amp;$B$10,$M$6:M254),(Y255-T255),($T$5-SUMIF($N$6:N254,"&gt;"&amp;$B$10,$M$6:M254)))))),"")</f>
        <v/>
      </c>
      <c r="AB255" s="107"/>
    </row>
    <row r="256" spans="4:28" x14ac:dyDescent="0.25">
      <c r="D256" s="63"/>
      <c r="E256" s="2" t="str">
        <f t="shared" ca="1" si="61"/>
        <v/>
      </c>
      <c r="F256" s="11" t="str">
        <f t="shared" ca="1" si="54"/>
        <v/>
      </c>
      <c r="G256" s="11" t="str">
        <f t="shared" ca="1" si="55"/>
        <v/>
      </c>
      <c r="H256" s="12" t="str">
        <f t="shared" ca="1" si="51"/>
        <v/>
      </c>
      <c r="I256" s="11" t="str">
        <f t="shared" ca="1" si="56"/>
        <v/>
      </c>
      <c r="J256" s="107"/>
      <c r="K256" s="107"/>
      <c r="L256" s="107"/>
      <c r="M256" s="103" t="str">
        <f ca="1">IF(N256&lt;=$B$9,IF(N256&lt;$B$10,0,IF(N256=$B$10,SUM($T$6:T256),IF(N256=$B$10+1,IF((Q256-T256)&lt;=$M$5,(Q256-T256),$M$5),IF((Q256-T256)&lt;=$M$5-SUMIF($N$6:N255,"&gt;"&amp;$B$10,$M$6:M255),(Q256-T256),($M$5-SUMIF($N$6:N255,"&gt;"&amp;$B$10,$M$6:M255)))))),"")</f>
        <v/>
      </c>
      <c r="N256" s="30" t="str">
        <f t="shared" ca="1" si="62"/>
        <v/>
      </c>
      <c r="O256" s="110" t="str">
        <f t="shared" ca="1" si="57"/>
        <v/>
      </c>
      <c r="P256" s="110" t="str">
        <f t="shared" ca="1" si="65"/>
        <v/>
      </c>
      <c r="Q256" s="61" t="str">
        <f t="shared" ca="1" si="52"/>
        <v/>
      </c>
      <c r="R256" s="31" t="str">
        <f t="shared" ca="1" si="58"/>
        <v/>
      </c>
      <c r="S256" s="27" t="str">
        <f t="shared" ca="1" si="63"/>
        <v/>
      </c>
      <c r="T256" s="41" t="str">
        <f t="shared" ca="1" si="66"/>
        <v/>
      </c>
      <c r="U256" s="46"/>
      <c r="W256" s="51" t="str">
        <f t="shared" ca="1" si="64"/>
        <v/>
      </c>
      <c r="X256" s="8" t="str">
        <f t="shared" ca="1" si="59"/>
        <v/>
      </c>
      <c r="Y256" s="58" t="str">
        <f t="shared" ca="1" si="53"/>
        <v/>
      </c>
      <c r="Z256" s="59" t="str">
        <f t="shared" ca="1" si="60"/>
        <v/>
      </c>
      <c r="AA256" s="101" t="str">
        <f ca="1">IF(N256&lt;=$B$9,IF(N256&lt;$B$10,0,IF(N256=$B$10,SUM($T$6:T256),IF(N256=$B$10+1,IF((Y256-T256)&lt;=$T$5,(Y256-T256),$T$5),IF((Y256-T256)&lt;=$T$5-SUMIF($N$6:N255,"&gt;"&amp;$B$10,$M$6:M255),(Y256-T256),($T$5-SUMIF($N$6:N255,"&gt;"&amp;$B$10,$M$6:M255)))))),"")</f>
        <v/>
      </c>
      <c r="AB256" s="107"/>
    </row>
    <row r="257" spans="4:28" x14ac:dyDescent="0.25">
      <c r="D257" s="63"/>
      <c r="E257" s="2" t="str">
        <f t="shared" ca="1" si="61"/>
        <v/>
      </c>
      <c r="F257" s="11" t="str">
        <f t="shared" ca="1" si="54"/>
        <v/>
      </c>
      <c r="G257" s="11" t="str">
        <f t="shared" ca="1" si="55"/>
        <v/>
      </c>
      <c r="H257" s="12" t="str">
        <f t="shared" ca="1" si="51"/>
        <v/>
      </c>
      <c r="I257" s="11" t="str">
        <f t="shared" ca="1" si="56"/>
        <v/>
      </c>
      <c r="J257" s="107"/>
      <c r="K257" s="107"/>
      <c r="L257" s="107"/>
      <c r="M257" s="103" t="str">
        <f ca="1">IF(N257&lt;=$B$9,IF(N257&lt;$B$10,0,IF(N257=$B$10,SUM($T$6:T257),IF(N257=$B$10+1,IF((Q257-T257)&lt;=$M$5,(Q257-T257),$M$5),IF((Q257-T257)&lt;=$M$5-SUMIF($N$6:N256,"&gt;"&amp;$B$10,$M$6:M256),(Q257-T257),($M$5-SUMIF($N$6:N256,"&gt;"&amp;$B$10,$M$6:M256)))))),"")</f>
        <v/>
      </c>
      <c r="N257" s="30" t="str">
        <f t="shared" ca="1" si="62"/>
        <v/>
      </c>
      <c r="O257" s="110" t="str">
        <f t="shared" ca="1" si="57"/>
        <v/>
      </c>
      <c r="P257" s="110" t="str">
        <f t="shared" ca="1" si="65"/>
        <v/>
      </c>
      <c r="Q257" s="61" t="str">
        <f t="shared" ca="1" si="52"/>
        <v/>
      </c>
      <c r="R257" s="31" t="str">
        <f t="shared" ca="1" si="58"/>
        <v/>
      </c>
      <c r="S257" s="27" t="str">
        <f t="shared" ca="1" si="63"/>
        <v/>
      </c>
      <c r="T257" s="41" t="str">
        <f t="shared" ca="1" si="66"/>
        <v/>
      </c>
      <c r="U257" s="46"/>
      <c r="W257" s="51" t="str">
        <f t="shared" ca="1" si="64"/>
        <v/>
      </c>
      <c r="X257" s="8" t="str">
        <f t="shared" ca="1" si="59"/>
        <v/>
      </c>
      <c r="Y257" s="58" t="str">
        <f t="shared" ca="1" si="53"/>
        <v/>
      </c>
      <c r="Z257" s="59" t="str">
        <f t="shared" ca="1" si="60"/>
        <v/>
      </c>
      <c r="AA257" s="101" t="str">
        <f ca="1">IF(N257&lt;=$B$9,IF(N257&lt;$B$10,0,IF(N257=$B$10,SUM($T$6:T257),IF(N257=$B$10+1,IF((Y257-T257)&lt;=$T$5,(Y257-T257),$T$5),IF((Y257-T257)&lt;=$T$5-SUMIF($N$6:N256,"&gt;"&amp;$B$10,$M$6:M256),(Y257-T257),($T$5-SUMIF($N$6:N256,"&gt;"&amp;$B$10,$M$6:M256)))))),"")</f>
        <v/>
      </c>
      <c r="AB257" s="107"/>
    </row>
    <row r="258" spans="4:28" x14ac:dyDescent="0.25">
      <c r="D258" s="63"/>
      <c r="E258" s="2" t="str">
        <f t="shared" ca="1" si="61"/>
        <v/>
      </c>
      <c r="F258" s="11" t="str">
        <f t="shared" ca="1" si="54"/>
        <v/>
      </c>
      <c r="G258" s="11" t="str">
        <f t="shared" ca="1" si="55"/>
        <v/>
      </c>
      <c r="H258" s="12" t="str">
        <f t="shared" ca="1" si="51"/>
        <v/>
      </c>
      <c r="I258" s="11" t="str">
        <f t="shared" ca="1" si="56"/>
        <v/>
      </c>
      <c r="J258" s="107"/>
      <c r="K258" s="107"/>
      <c r="L258" s="107"/>
      <c r="M258" s="103" t="str">
        <f ca="1">IF(N258&lt;=$B$9,IF(N258&lt;$B$10,0,IF(N258=$B$10,SUM($T$6:T258),IF(N258=$B$10+1,IF((Q258-T258)&lt;=$M$5,(Q258-T258),$M$5),IF((Q258-T258)&lt;=$M$5-SUMIF($N$6:N257,"&gt;"&amp;$B$10,$M$6:M257),(Q258-T258),($M$5-SUMIF($N$6:N257,"&gt;"&amp;$B$10,$M$6:M257)))))),"")</f>
        <v/>
      </c>
      <c r="N258" s="30" t="str">
        <f t="shared" ca="1" si="62"/>
        <v/>
      </c>
      <c r="O258" s="110" t="str">
        <f t="shared" ca="1" si="57"/>
        <v/>
      </c>
      <c r="P258" s="110" t="str">
        <f t="shared" ca="1" si="65"/>
        <v/>
      </c>
      <c r="Q258" s="61" t="str">
        <f t="shared" ca="1" si="52"/>
        <v/>
      </c>
      <c r="R258" s="31" t="str">
        <f t="shared" ca="1" si="58"/>
        <v/>
      </c>
      <c r="S258" s="27" t="str">
        <f t="shared" ca="1" si="63"/>
        <v/>
      </c>
      <c r="T258" s="41" t="str">
        <f t="shared" ca="1" si="66"/>
        <v/>
      </c>
      <c r="U258" s="46"/>
      <c r="W258" s="51" t="str">
        <f t="shared" ca="1" si="64"/>
        <v/>
      </c>
      <c r="X258" s="8" t="str">
        <f t="shared" ca="1" si="59"/>
        <v/>
      </c>
      <c r="Y258" s="58" t="str">
        <f t="shared" ca="1" si="53"/>
        <v/>
      </c>
      <c r="Z258" s="59" t="str">
        <f t="shared" ca="1" si="60"/>
        <v/>
      </c>
      <c r="AA258" s="101" t="str">
        <f ca="1">IF(N258&lt;=$B$9,IF(N258&lt;$B$10,0,IF(N258=$B$10,SUM($T$6:T258),IF(N258=$B$10+1,IF((Y258-T258)&lt;=$T$5,(Y258-T258),$T$5),IF((Y258-T258)&lt;=$T$5-SUMIF($N$6:N257,"&gt;"&amp;$B$10,$M$6:M257),(Y258-T258),($T$5-SUMIF($N$6:N257,"&gt;"&amp;$B$10,$M$6:M257)))))),"")</f>
        <v/>
      </c>
      <c r="AB258" s="107"/>
    </row>
    <row r="259" spans="4:28" x14ac:dyDescent="0.25">
      <c r="D259" s="63"/>
      <c r="E259" s="2" t="str">
        <f t="shared" ca="1" si="61"/>
        <v/>
      </c>
      <c r="F259" s="11" t="str">
        <f t="shared" ca="1" si="54"/>
        <v/>
      </c>
      <c r="G259" s="11" t="str">
        <f t="shared" ca="1" si="55"/>
        <v/>
      </c>
      <c r="H259" s="12" t="str">
        <f t="shared" ca="1" si="51"/>
        <v/>
      </c>
      <c r="I259" s="11" t="str">
        <f t="shared" ca="1" si="56"/>
        <v/>
      </c>
      <c r="J259" s="107"/>
      <c r="K259" s="107"/>
      <c r="L259" s="107"/>
      <c r="M259" s="103" t="str">
        <f ca="1">IF(N259&lt;=$B$9,IF(N259&lt;$B$10,0,IF(N259=$B$10,SUM($T$6:T259),IF(N259=$B$10+1,IF((Q259-T259)&lt;=$M$5,(Q259-T259),$M$5),IF((Q259-T259)&lt;=$M$5-SUMIF($N$6:N258,"&gt;"&amp;$B$10,$M$6:M258),(Q259-T259),($M$5-SUMIF($N$6:N258,"&gt;"&amp;$B$10,$M$6:M258)))))),"")</f>
        <v/>
      </c>
      <c r="N259" s="30" t="str">
        <f t="shared" ca="1" si="62"/>
        <v/>
      </c>
      <c r="O259" s="110" t="str">
        <f t="shared" ca="1" si="57"/>
        <v/>
      </c>
      <c r="P259" s="110" t="str">
        <f t="shared" ca="1" si="65"/>
        <v/>
      </c>
      <c r="Q259" s="61" t="str">
        <f t="shared" ca="1" si="52"/>
        <v/>
      </c>
      <c r="R259" s="31" t="str">
        <f t="shared" ca="1" si="58"/>
        <v/>
      </c>
      <c r="S259" s="27" t="str">
        <f t="shared" ca="1" si="63"/>
        <v/>
      </c>
      <c r="T259" s="41" t="str">
        <f t="shared" ca="1" si="66"/>
        <v/>
      </c>
      <c r="U259" s="46"/>
      <c r="W259" s="51" t="str">
        <f t="shared" ca="1" si="64"/>
        <v/>
      </c>
      <c r="X259" s="8" t="str">
        <f t="shared" ca="1" si="59"/>
        <v/>
      </c>
      <c r="Y259" s="58" t="str">
        <f t="shared" ca="1" si="53"/>
        <v/>
      </c>
      <c r="Z259" s="59" t="str">
        <f t="shared" ca="1" si="60"/>
        <v/>
      </c>
      <c r="AA259" s="101" t="str">
        <f ca="1">IF(N259&lt;=$B$9,IF(N259&lt;$B$10,0,IF(N259=$B$10,SUM($T$6:T259),IF(N259=$B$10+1,IF((Y259-T259)&lt;=$T$5,(Y259-T259),$T$5),IF((Y259-T259)&lt;=$T$5-SUMIF($N$6:N258,"&gt;"&amp;$B$10,$M$6:M258),(Y259-T259),($T$5-SUMIF($N$6:N258,"&gt;"&amp;$B$10,$M$6:M258)))))),"")</f>
        <v/>
      </c>
      <c r="AB259" s="107"/>
    </row>
    <row r="260" spans="4:28" x14ac:dyDescent="0.25">
      <c r="D260" s="63"/>
      <c r="E260" s="2" t="str">
        <f t="shared" ca="1" si="61"/>
        <v/>
      </c>
      <c r="F260" s="11" t="str">
        <f t="shared" ca="1" si="54"/>
        <v/>
      </c>
      <c r="G260" s="11" t="str">
        <f t="shared" ca="1" si="55"/>
        <v/>
      </c>
      <c r="H260" s="12" t="str">
        <f t="shared" ca="1" si="51"/>
        <v/>
      </c>
      <c r="I260" s="11" t="str">
        <f t="shared" ca="1" si="56"/>
        <v/>
      </c>
      <c r="J260" s="107"/>
      <c r="K260" s="107"/>
      <c r="L260" s="107"/>
      <c r="M260" s="103" t="str">
        <f ca="1">IF(N260&lt;=$B$9,IF(N260&lt;$B$10,0,IF(N260=$B$10,SUM($T$6:T260),IF(N260=$B$10+1,IF((Q260-T260)&lt;=$M$5,(Q260-T260),$M$5),IF((Q260-T260)&lt;=$M$5-SUMIF($N$6:N259,"&gt;"&amp;$B$10,$M$6:M259),(Q260-T260),($M$5-SUMIF($N$6:N259,"&gt;"&amp;$B$10,$M$6:M259)))))),"")</f>
        <v/>
      </c>
      <c r="N260" s="30" t="str">
        <f t="shared" ca="1" si="62"/>
        <v/>
      </c>
      <c r="O260" s="110" t="str">
        <f t="shared" ca="1" si="57"/>
        <v/>
      </c>
      <c r="P260" s="110" t="str">
        <f t="shared" ca="1" si="65"/>
        <v/>
      </c>
      <c r="Q260" s="61" t="str">
        <f t="shared" ca="1" si="52"/>
        <v/>
      </c>
      <c r="R260" s="31" t="str">
        <f t="shared" ca="1" si="58"/>
        <v/>
      </c>
      <c r="S260" s="27" t="str">
        <f t="shared" ca="1" si="63"/>
        <v/>
      </c>
      <c r="T260" s="41" t="str">
        <f t="shared" ca="1" si="66"/>
        <v/>
      </c>
      <c r="U260" s="46"/>
      <c r="W260" s="51" t="str">
        <f t="shared" ca="1" si="64"/>
        <v/>
      </c>
      <c r="X260" s="8" t="str">
        <f t="shared" ca="1" si="59"/>
        <v/>
      </c>
      <c r="Y260" s="58" t="str">
        <f t="shared" ca="1" si="53"/>
        <v/>
      </c>
      <c r="Z260" s="59" t="str">
        <f t="shared" ca="1" si="60"/>
        <v/>
      </c>
      <c r="AA260" s="101" t="str">
        <f ca="1">IF(N260&lt;=$B$9,IF(N260&lt;$B$10,0,IF(N260=$B$10,SUM($T$6:T260),IF(N260=$B$10+1,IF((Y260-T260)&lt;=$T$5,(Y260-T260),$T$5),IF((Y260-T260)&lt;=$T$5-SUMIF($N$6:N259,"&gt;"&amp;$B$10,$M$6:M259),(Y260-T260),($T$5-SUMIF($N$6:N259,"&gt;"&amp;$B$10,$M$6:M259)))))),"")</f>
        <v/>
      </c>
      <c r="AB260" s="107"/>
    </row>
    <row r="261" spans="4:28" x14ac:dyDescent="0.25">
      <c r="D261" s="63"/>
      <c r="E261" s="2" t="str">
        <f t="shared" ca="1" si="61"/>
        <v/>
      </c>
      <c r="F261" s="11" t="str">
        <f t="shared" ca="1" si="54"/>
        <v/>
      </c>
      <c r="G261" s="11" t="str">
        <f t="shared" ca="1" si="55"/>
        <v/>
      </c>
      <c r="H261" s="12" t="str">
        <f t="shared" ca="1" si="51"/>
        <v/>
      </c>
      <c r="I261" s="11" t="str">
        <f t="shared" ca="1" si="56"/>
        <v/>
      </c>
      <c r="J261" s="107"/>
      <c r="K261" s="107"/>
      <c r="L261" s="107"/>
      <c r="M261" s="103" t="str">
        <f ca="1">IF(N261&lt;=$B$9,IF(N261&lt;$B$10,0,IF(N261=$B$10,SUM($T$6:T261),IF(N261=$B$10+1,IF((Q261-T261)&lt;=$M$5,(Q261-T261),$M$5),IF((Q261-T261)&lt;=$M$5-SUMIF($N$6:N260,"&gt;"&amp;$B$10,$M$6:M260),(Q261-T261),($M$5-SUMIF($N$6:N260,"&gt;"&amp;$B$10,$M$6:M260)))))),"")</f>
        <v/>
      </c>
      <c r="N261" s="30" t="str">
        <f t="shared" ca="1" si="62"/>
        <v/>
      </c>
      <c r="O261" s="110" t="str">
        <f t="shared" ca="1" si="57"/>
        <v/>
      </c>
      <c r="P261" s="110" t="str">
        <f t="shared" ca="1" si="65"/>
        <v/>
      </c>
      <c r="Q261" s="61" t="str">
        <f t="shared" ca="1" si="52"/>
        <v/>
      </c>
      <c r="R261" s="31" t="str">
        <f t="shared" ca="1" si="58"/>
        <v/>
      </c>
      <c r="S261" s="27" t="str">
        <f t="shared" ca="1" si="63"/>
        <v/>
      </c>
      <c r="T261" s="41" t="str">
        <f t="shared" ca="1" si="66"/>
        <v/>
      </c>
      <c r="U261" s="46"/>
      <c r="W261" s="51" t="str">
        <f t="shared" ca="1" si="64"/>
        <v/>
      </c>
      <c r="X261" s="8" t="str">
        <f t="shared" ca="1" si="59"/>
        <v/>
      </c>
      <c r="Y261" s="58" t="str">
        <f t="shared" ca="1" si="53"/>
        <v/>
      </c>
      <c r="Z261" s="59" t="str">
        <f t="shared" ca="1" si="60"/>
        <v/>
      </c>
      <c r="AA261" s="101" t="str">
        <f ca="1">IF(N261&lt;=$B$9,IF(N261&lt;$B$10,0,IF(N261=$B$10,SUM($T$6:T261),IF(N261=$B$10+1,IF((Y261-T261)&lt;=$T$5,(Y261-T261),$T$5),IF((Y261-T261)&lt;=$T$5-SUMIF($N$6:N260,"&gt;"&amp;$B$10,$M$6:M260),(Y261-T261),($T$5-SUMIF($N$6:N260,"&gt;"&amp;$B$10,$M$6:M260)))))),"")</f>
        <v/>
      </c>
      <c r="AB261" s="107"/>
    </row>
    <row r="262" spans="4:28" x14ac:dyDescent="0.25">
      <c r="D262" s="63"/>
      <c r="E262" s="2" t="str">
        <f t="shared" ca="1" si="61"/>
        <v/>
      </c>
      <c r="F262" s="11" t="str">
        <f t="shared" ca="1" si="54"/>
        <v/>
      </c>
      <c r="G262" s="11" t="str">
        <f t="shared" ca="1" si="55"/>
        <v/>
      </c>
      <c r="H262" s="12" t="str">
        <f t="shared" ref="H262:H325" ca="1" si="67">IF(E262&lt;=$B$9,-PMT($B$13/12,$B$9,$I$5,0),"")</f>
        <v/>
      </c>
      <c r="I262" s="11" t="str">
        <f t="shared" ca="1" si="56"/>
        <v/>
      </c>
      <c r="J262" s="107"/>
      <c r="K262" s="107"/>
      <c r="L262" s="107"/>
      <c r="M262" s="103" t="str">
        <f ca="1">IF(N262&lt;=$B$9,IF(N262&lt;$B$10,0,IF(N262=$B$10,SUM($T$6:T262),IF(N262=$B$10+1,IF((Q262-T262)&lt;=$M$5,(Q262-T262),$M$5),IF((Q262-T262)&lt;=$M$5-SUMIF($N$6:N261,"&gt;"&amp;$B$10,$M$6:M261),(Q262-T262),($M$5-SUMIF($N$6:N261,"&gt;"&amp;$B$10,$M$6:M261)))))),"")</f>
        <v/>
      </c>
      <c r="N262" s="30" t="str">
        <f t="shared" ca="1" si="62"/>
        <v/>
      </c>
      <c r="O262" s="110" t="str">
        <f t="shared" ca="1" si="57"/>
        <v/>
      </c>
      <c r="P262" s="110" t="str">
        <f t="shared" ca="1" si="65"/>
        <v/>
      </c>
      <c r="Q262" s="61" t="str">
        <f t="shared" ref="Q262:Q325" ca="1" si="68">IF(N262&lt;=$B$10,"",IF(N262&lt;=$B$9,(-PMT($B$13/12,$B$11,$R$5,0)+IF(N262=$B$9,W262,0)),""))</f>
        <v/>
      </c>
      <c r="R262" s="31" t="str">
        <f t="shared" ca="1" si="58"/>
        <v/>
      </c>
      <c r="S262" s="27" t="str">
        <f t="shared" ca="1" si="63"/>
        <v/>
      </c>
      <c r="T262" s="41" t="str">
        <f t="shared" ca="1" si="66"/>
        <v/>
      </c>
      <c r="U262" s="46"/>
      <c r="W262" s="51" t="str">
        <f t="shared" ca="1" si="64"/>
        <v/>
      </c>
      <c r="X262" s="8" t="str">
        <f t="shared" ca="1" si="59"/>
        <v/>
      </c>
      <c r="Y262" s="58" t="str">
        <f t="shared" ref="Y262:Y325" ca="1" si="69">IF(N262&lt;=$B$10,0,IF(N262&lt;=$B$9,-PMT($B$13/12,$B$11,$R$5,0),""))</f>
        <v/>
      </c>
      <c r="Z262" s="59" t="str">
        <f t="shared" ca="1" si="60"/>
        <v/>
      </c>
      <c r="AA262" s="101" t="str">
        <f ca="1">IF(N262&lt;=$B$9,IF(N262&lt;$B$10,0,IF(N262=$B$10,SUM($T$6:T262),IF(N262=$B$10+1,IF((Y262-T262)&lt;=$T$5,(Y262-T262),$T$5),IF((Y262-T262)&lt;=$T$5-SUMIF($N$6:N261,"&gt;"&amp;$B$10,$M$6:M261),(Y262-T262),($T$5-SUMIF($N$6:N261,"&gt;"&amp;$B$10,$M$6:M261)))))),"")</f>
        <v/>
      </c>
      <c r="AB262" s="107"/>
    </row>
    <row r="263" spans="4:28" x14ac:dyDescent="0.25">
      <c r="D263" s="63"/>
      <c r="E263" s="2" t="str">
        <f t="shared" ca="1" si="61"/>
        <v/>
      </c>
      <c r="F263" s="11" t="str">
        <f t="shared" ref="F263:F326" ca="1" si="70">IF(E263&lt;=$B$9,H263-G263,"")</f>
        <v/>
      </c>
      <c r="G263" s="11" t="str">
        <f t="shared" ref="G263:G326" ca="1" si="71">IF(E263&lt;=$B$9,$B$13/360*30*I262,"")</f>
        <v/>
      </c>
      <c r="H263" s="12" t="str">
        <f t="shared" ca="1" si="67"/>
        <v/>
      </c>
      <c r="I263" s="11" t="str">
        <f t="shared" ref="I263:I326" ca="1" si="72">IF(E263&lt;=$B$9,I262-F263,"")</f>
        <v/>
      </c>
      <c r="J263" s="107"/>
      <c r="K263" s="107"/>
      <c r="L263" s="107"/>
      <c r="M263" s="103" t="str">
        <f ca="1">IF(N263&lt;=$B$9,IF(N263&lt;$B$10,0,IF(N263=$B$10,SUM($T$6:T263),IF(N263=$B$10+1,IF((Q263-T263)&lt;=$M$5,(Q263-T263),$M$5),IF((Q263-T263)&lt;=$M$5-SUMIF($N$6:N262,"&gt;"&amp;$B$10,$M$6:M262),(Q263-T263),($M$5-SUMIF($N$6:N262,"&gt;"&amp;$B$10,$M$6:M262)))))),"")</f>
        <v/>
      </c>
      <c r="N263" s="30" t="str">
        <f t="shared" ca="1" si="62"/>
        <v/>
      </c>
      <c r="O263" s="110" t="str">
        <f t="shared" ref="O263:O326" ca="1" si="73">IF(N263&lt;=$B$10,"",IF(N263&lt;=$B$9,Q263-P263,""))</f>
        <v/>
      </c>
      <c r="P263" s="110" t="str">
        <f t="shared" ca="1" si="65"/>
        <v/>
      </c>
      <c r="Q263" s="61" t="str">
        <f t="shared" ca="1" si="68"/>
        <v/>
      </c>
      <c r="R263" s="31" t="str">
        <f t="shared" ref="R263:R326" ca="1" si="74">IF(N263&lt;=$B$10,R262,IF(N263&lt;=$B$9,R262-O263,""))</f>
        <v/>
      </c>
      <c r="S263" s="27" t="str">
        <f t="shared" ca="1" si="63"/>
        <v/>
      </c>
      <c r="T263" s="41" t="str">
        <f t="shared" ca="1" si="66"/>
        <v/>
      </c>
      <c r="U263" s="46"/>
      <c r="W263" s="51" t="str">
        <f t="shared" ca="1" si="64"/>
        <v/>
      </c>
      <c r="X263" s="8" t="str">
        <f t="shared" ref="X263:X326" ca="1" si="75">IF(N263&lt;=$B$9,Y263-Z263,"")</f>
        <v/>
      </c>
      <c r="Y263" s="58" t="str">
        <f t="shared" ca="1" si="69"/>
        <v/>
      </c>
      <c r="Z263" s="59" t="str">
        <f t="shared" ref="Z263:Z326" ca="1" si="76">IF(N263&lt;=$B$10,0,IF(N263&lt;=$B$9,$B$13/360*30*W262+AA263,""))</f>
        <v/>
      </c>
      <c r="AA263" s="101" t="str">
        <f ca="1">IF(N263&lt;=$B$9,IF(N263&lt;$B$10,0,IF(N263=$B$10,SUM($T$6:T263),IF(N263=$B$10+1,IF((Y263-T263)&lt;=$T$5,(Y263-T263),$T$5),IF((Y263-T263)&lt;=$T$5-SUMIF($N$6:N262,"&gt;"&amp;$B$10,$M$6:M262),(Y263-T263),($T$5-SUMIF($N$6:N262,"&gt;"&amp;$B$10,$M$6:M262)))))),"")</f>
        <v/>
      </c>
      <c r="AB263" s="107"/>
    </row>
    <row r="264" spans="4:28" x14ac:dyDescent="0.25">
      <c r="D264" s="63"/>
      <c r="E264" s="2" t="str">
        <f t="shared" ref="E264:E327" ca="1" si="77">IFERROR(IF((E263+1)&lt;=$B$9,(E263+1),""),"")</f>
        <v/>
      </c>
      <c r="F264" s="11" t="str">
        <f t="shared" ca="1" si="70"/>
        <v/>
      </c>
      <c r="G264" s="11" t="str">
        <f t="shared" ca="1" si="71"/>
        <v/>
      </c>
      <c r="H264" s="12" t="str">
        <f t="shared" ca="1" si="67"/>
        <v/>
      </c>
      <c r="I264" s="11" t="str">
        <f t="shared" ca="1" si="72"/>
        <v/>
      </c>
      <c r="J264" s="107"/>
      <c r="K264" s="107"/>
      <c r="L264" s="107"/>
      <c r="M264" s="103" t="str">
        <f ca="1">IF(N264&lt;=$B$9,IF(N264&lt;$B$10,0,IF(N264=$B$10,SUM($T$6:T264),IF(N264=$B$10+1,IF((Q264-T264)&lt;=$M$5,(Q264-T264),$M$5),IF((Q264-T264)&lt;=$M$5-SUMIF($N$6:N263,"&gt;"&amp;$B$10,$M$6:M263),(Q264-T264),($M$5-SUMIF($N$6:N263,"&gt;"&amp;$B$10,$M$6:M263)))))),"")</f>
        <v/>
      </c>
      <c r="N264" s="30" t="str">
        <f t="shared" ref="N264:N327" ca="1" si="78">IFERROR(IF((N263+1)&lt;=$B$9,(N263+1),""),"")</f>
        <v/>
      </c>
      <c r="O264" s="110" t="str">
        <f t="shared" ca="1" si="73"/>
        <v/>
      </c>
      <c r="P264" s="110" t="str">
        <f t="shared" ca="1" si="65"/>
        <v/>
      </c>
      <c r="Q264" s="61" t="str">
        <f t="shared" ca="1" si="68"/>
        <v/>
      </c>
      <c r="R264" s="31" t="str">
        <f t="shared" ca="1" si="74"/>
        <v/>
      </c>
      <c r="S264" s="27" t="str">
        <f t="shared" ca="1" si="63"/>
        <v/>
      </c>
      <c r="T264" s="41" t="str">
        <f t="shared" ca="1" si="66"/>
        <v/>
      </c>
      <c r="U264" s="46"/>
      <c r="W264" s="51" t="str">
        <f t="shared" ca="1" si="64"/>
        <v/>
      </c>
      <c r="X264" s="8" t="str">
        <f t="shared" ca="1" si="75"/>
        <v/>
      </c>
      <c r="Y264" s="58" t="str">
        <f t="shared" ca="1" si="69"/>
        <v/>
      </c>
      <c r="Z264" s="59" t="str">
        <f t="shared" ca="1" si="76"/>
        <v/>
      </c>
      <c r="AA264" s="101" t="str">
        <f ca="1">IF(N264&lt;=$B$9,IF(N264&lt;$B$10,0,IF(N264=$B$10,SUM($T$6:T264),IF(N264=$B$10+1,IF((Y264-T264)&lt;=$T$5,(Y264-T264),$T$5),IF((Y264-T264)&lt;=$T$5-SUMIF($N$6:N263,"&gt;"&amp;$B$10,$M$6:M263),(Y264-T264),($T$5-SUMIF($N$6:N263,"&gt;"&amp;$B$10,$M$6:M263)))))),"")</f>
        <v/>
      </c>
      <c r="AB264" s="107"/>
    </row>
    <row r="265" spans="4:28" x14ac:dyDescent="0.25">
      <c r="D265" s="63"/>
      <c r="E265" s="2" t="str">
        <f t="shared" ca="1" si="77"/>
        <v/>
      </c>
      <c r="F265" s="11" t="str">
        <f t="shared" ca="1" si="70"/>
        <v/>
      </c>
      <c r="G265" s="11" t="str">
        <f t="shared" ca="1" si="71"/>
        <v/>
      </c>
      <c r="H265" s="12" t="str">
        <f t="shared" ca="1" si="67"/>
        <v/>
      </c>
      <c r="I265" s="11" t="str">
        <f t="shared" ca="1" si="72"/>
        <v/>
      </c>
      <c r="J265" s="107"/>
      <c r="K265" s="107"/>
      <c r="L265" s="107"/>
      <c r="M265" s="103" t="str">
        <f ca="1">IF(N265&lt;=$B$9,IF(N265&lt;$B$10,0,IF(N265=$B$10,SUM($T$6:T265),IF(N265=$B$10+1,IF((Q265-T265)&lt;=$M$5,(Q265-T265),$M$5),IF((Q265-T265)&lt;=$M$5-SUMIF($N$6:N264,"&gt;"&amp;$B$10,$M$6:M264),(Q265-T265),($M$5-SUMIF($N$6:N264,"&gt;"&amp;$B$10,$M$6:M264)))))),"")</f>
        <v/>
      </c>
      <c r="N265" s="30" t="str">
        <f t="shared" ca="1" si="78"/>
        <v/>
      </c>
      <c r="O265" s="110" t="str">
        <f t="shared" ca="1" si="73"/>
        <v/>
      </c>
      <c r="P265" s="110" t="str">
        <f t="shared" ca="1" si="65"/>
        <v/>
      </c>
      <c r="Q265" s="61" t="str">
        <f t="shared" ca="1" si="68"/>
        <v/>
      </c>
      <c r="R265" s="31" t="str">
        <f t="shared" ca="1" si="74"/>
        <v/>
      </c>
      <c r="S265" s="27" t="str">
        <f t="shared" ca="1" si="63"/>
        <v/>
      </c>
      <c r="T265" s="41" t="str">
        <f t="shared" ca="1" si="66"/>
        <v/>
      </c>
      <c r="U265" s="46"/>
      <c r="W265" s="51" t="str">
        <f t="shared" ca="1" si="64"/>
        <v/>
      </c>
      <c r="X265" s="8" t="str">
        <f t="shared" ca="1" si="75"/>
        <v/>
      </c>
      <c r="Y265" s="58" t="str">
        <f t="shared" ca="1" si="69"/>
        <v/>
      </c>
      <c r="Z265" s="59" t="str">
        <f t="shared" ca="1" si="76"/>
        <v/>
      </c>
      <c r="AA265" s="101" t="str">
        <f ca="1">IF(N265&lt;=$B$9,IF(N265&lt;$B$10,0,IF(N265=$B$10,SUM($T$6:T265),IF(N265=$B$10+1,IF((Y265-T265)&lt;=$T$5,(Y265-T265),$T$5),IF((Y265-T265)&lt;=$T$5-SUMIF($N$6:N264,"&gt;"&amp;$B$10,$M$6:M264),(Y265-T265),($T$5-SUMIF($N$6:N264,"&gt;"&amp;$B$10,$M$6:M264)))))),"")</f>
        <v/>
      </c>
      <c r="AB265" s="107"/>
    </row>
    <row r="266" spans="4:28" x14ac:dyDescent="0.25">
      <c r="D266" s="63"/>
      <c r="E266" s="2" t="str">
        <f t="shared" ca="1" si="77"/>
        <v/>
      </c>
      <c r="F266" s="11" t="str">
        <f t="shared" ca="1" si="70"/>
        <v/>
      </c>
      <c r="G266" s="11" t="str">
        <f t="shared" ca="1" si="71"/>
        <v/>
      </c>
      <c r="H266" s="12" t="str">
        <f t="shared" ca="1" si="67"/>
        <v/>
      </c>
      <c r="I266" s="11" t="str">
        <f t="shared" ca="1" si="72"/>
        <v/>
      </c>
      <c r="J266" s="107"/>
      <c r="K266" s="107"/>
      <c r="L266" s="107"/>
      <c r="M266" s="103" t="str">
        <f ca="1">IF(N266&lt;=$B$9,IF(N266&lt;$B$10,0,IF(N266=$B$10,SUM($T$6:T266),IF(N266=$B$10+1,IF((Q266-T266)&lt;=$M$5,(Q266-T266),$M$5),IF((Q266-T266)&lt;=$M$5-SUMIF($N$6:N265,"&gt;"&amp;$B$10,$M$6:M265),(Q266-T266),($M$5-SUMIF($N$6:N265,"&gt;"&amp;$B$10,$M$6:M265)))))),"")</f>
        <v/>
      </c>
      <c r="N266" s="30" t="str">
        <f t="shared" ca="1" si="78"/>
        <v/>
      </c>
      <c r="O266" s="110" t="str">
        <f t="shared" ca="1" si="73"/>
        <v/>
      </c>
      <c r="P266" s="110" t="str">
        <f t="shared" ca="1" si="65"/>
        <v/>
      </c>
      <c r="Q266" s="61" t="str">
        <f t="shared" ca="1" si="68"/>
        <v/>
      </c>
      <c r="R266" s="31" t="str">
        <f t="shared" ca="1" si="74"/>
        <v/>
      </c>
      <c r="S266" s="27" t="str">
        <f t="shared" ref="S266:S329" ca="1" si="79">IF(N266&lt;=$B$9, SUM(Q266,-H266),"")</f>
        <v/>
      </c>
      <c r="T266" s="41" t="str">
        <f t="shared" ca="1" si="66"/>
        <v/>
      </c>
      <c r="U266" s="46"/>
      <c r="W266" s="51" t="str">
        <f t="shared" ref="W266:W329" ca="1" si="80">IF(N266&lt;=$B$9,W265-X266,"")</f>
        <v/>
      </c>
      <c r="X266" s="8" t="str">
        <f t="shared" ca="1" si="75"/>
        <v/>
      </c>
      <c r="Y266" s="58" t="str">
        <f t="shared" ca="1" si="69"/>
        <v/>
      </c>
      <c r="Z266" s="59" t="str">
        <f t="shared" ca="1" si="76"/>
        <v/>
      </c>
      <c r="AA266" s="101" t="str">
        <f ca="1">IF(N266&lt;=$B$9,IF(N266&lt;$B$10,0,IF(N266=$B$10,SUM($T$6:T266),IF(N266=$B$10+1,IF((Y266-T266)&lt;=$T$5,(Y266-T266),$T$5),IF((Y266-T266)&lt;=$T$5-SUMIF($N$6:N265,"&gt;"&amp;$B$10,$M$6:M265),(Y266-T266),($T$5-SUMIF($N$6:N265,"&gt;"&amp;$B$10,$M$6:M265)))))),"")</f>
        <v/>
      </c>
      <c r="AB266" s="107"/>
    </row>
    <row r="267" spans="4:28" x14ac:dyDescent="0.25">
      <c r="D267" s="63"/>
      <c r="E267" s="2" t="str">
        <f t="shared" ca="1" si="77"/>
        <v/>
      </c>
      <c r="F267" s="11" t="str">
        <f t="shared" ca="1" si="70"/>
        <v/>
      </c>
      <c r="G267" s="11" t="str">
        <f t="shared" ca="1" si="71"/>
        <v/>
      </c>
      <c r="H267" s="12" t="str">
        <f t="shared" ca="1" si="67"/>
        <v/>
      </c>
      <c r="I267" s="11" t="str">
        <f t="shared" ca="1" si="72"/>
        <v/>
      </c>
      <c r="J267" s="107"/>
      <c r="K267" s="107"/>
      <c r="L267" s="107"/>
      <c r="M267" s="103" t="str">
        <f ca="1">IF(N267&lt;=$B$9,IF(N267&lt;$B$10,0,IF(N267=$B$10,SUM($T$6:T267),IF(N267=$B$10+1,IF((Q267-T267)&lt;=$M$5,(Q267-T267),$M$5),IF((Q267-T267)&lt;=$M$5-SUMIF($N$6:N266,"&gt;"&amp;$B$10,$M$6:M266),(Q267-T267),($M$5-SUMIF($N$6:N266,"&gt;"&amp;$B$10,$M$6:M266)))))),"")</f>
        <v/>
      </c>
      <c r="N267" s="30" t="str">
        <f t="shared" ca="1" si="78"/>
        <v/>
      </c>
      <c r="O267" s="110" t="str">
        <f t="shared" ca="1" si="73"/>
        <v/>
      </c>
      <c r="P267" s="110" t="str">
        <f t="shared" ref="P267:P330" ca="1" si="81">IF(N267&lt;=$B$10,"",IF(N267&lt;=$B$9,$B$13/360*30*R266+M267,""))</f>
        <v/>
      </c>
      <c r="Q267" s="61" t="str">
        <f t="shared" ca="1" si="68"/>
        <v/>
      </c>
      <c r="R267" s="31" t="str">
        <f t="shared" ca="1" si="74"/>
        <v/>
      </c>
      <c r="S267" s="27" t="str">
        <f t="shared" ca="1" si="79"/>
        <v/>
      </c>
      <c r="T267" s="41" t="str">
        <f t="shared" ref="T267:T330" ca="1" si="82">IF(N267&lt;=$B$9,$B$13/360*30*R266,"")</f>
        <v/>
      </c>
      <c r="U267" s="46"/>
      <c r="W267" s="51" t="str">
        <f t="shared" ca="1" si="80"/>
        <v/>
      </c>
      <c r="X267" s="8" t="str">
        <f t="shared" ca="1" si="75"/>
        <v/>
      </c>
      <c r="Y267" s="58" t="str">
        <f t="shared" ca="1" si="69"/>
        <v/>
      </c>
      <c r="Z267" s="59" t="str">
        <f t="shared" ca="1" si="76"/>
        <v/>
      </c>
      <c r="AA267" s="101" t="str">
        <f ca="1">IF(N267&lt;=$B$9,IF(N267&lt;$B$10,0,IF(N267=$B$10,SUM($T$6:T267),IF(N267=$B$10+1,IF((Y267-T267)&lt;=$T$5,(Y267-T267),$T$5),IF((Y267-T267)&lt;=$T$5-SUMIF($N$6:N266,"&gt;"&amp;$B$10,$M$6:M266),(Y267-T267),($T$5-SUMIF($N$6:N266,"&gt;"&amp;$B$10,$M$6:M266)))))),"")</f>
        <v/>
      </c>
      <c r="AB267" s="107"/>
    </row>
    <row r="268" spans="4:28" x14ac:dyDescent="0.25">
      <c r="D268" s="63"/>
      <c r="E268" s="2" t="str">
        <f t="shared" ca="1" si="77"/>
        <v/>
      </c>
      <c r="F268" s="11" t="str">
        <f t="shared" ca="1" si="70"/>
        <v/>
      </c>
      <c r="G268" s="11" t="str">
        <f t="shared" ca="1" si="71"/>
        <v/>
      </c>
      <c r="H268" s="12" t="str">
        <f t="shared" ca="1" si="67"/>
        <v/>
      </c>
      <c r="I268" s="11" t="str">
        <f t="shared" ca="1" si="72"/>
        <v/>
      </c>
      <c r="J268" s="107"/>
      <c r="K268" s="107"/>
      <c r="L268" s="107"/>
      <c r="M268" s="103" t="str">
        <f ca="1">IF(N268&lt;=$B$9,IF(N268&lt;$B$10,0,IF(N268=$B$10,SUM($T$6:T268),IF(N268=$B$10+1,IF((Q268-T268)&lt;=$M$5,(Q268-T268),$M$5),IF((Q268-T268)&lt;=$M$5-SUMIF($N$6:N267,"&gt;"&amp;$B$10,$M$6:M267),(Q268-T268),($M$5-SUMIF($N$6:N267,"&gt;"&amp;$B$10,$M$6:M267)))))),"")</f>
        <v/>
      </c>
      <c r="N268" s="30" t="str">
        <f t="shared" ca="1" si="78"/>
        <v/>
      </c>
      <c r="O268" s="110" t="str">
        <f t="shared" ca="1" si="73"/>
        <v/>
      </c>
      <c r="P268" s="110" t="str">
        <f t="shared" ca="1" si="81"/>
        <v/>
      </c>
      <c r="Q268" s="61" t="str">
        <f t="shared" ca="1" si="68"/>
        <v/>
      </c>
      <c r="R268" s="31" t="str">
        <f t="shared" ca="1" si="74"/>
        <v/>
      </c>
      <c r="S268" s="27" t="str">
        <f t="shared" ca="1" si="79"/>
        <v/>
      </c>
      <c r="T268" s="41" t="str">
        <f t="shared" ca="1" si="82"/>
        <v/>
      </c>
      <c r="U268" s="46"/>
      <c r="W268" s="51" t="str">
        <f t="shared" ca="1" si="80"/>
        <v/>
      </c>
      <c r="X268" s="8" t="str">
        <f t="shared" ca="1" si="75"/>
        <v/>
      </c>
      <c r="Y268" s="58" t="str">
        <f t="shared" ca="1" si="69"/>
        <v/>
      </c>
      <c r="Z268" s="59" t="str">
        <f t="shared" ca="1" si="76"/>
        <v/>
      </c>
      <c r="AA268" s="101" t="str">
        <f ca="1">IF(N268&lt;=$B$9,IF(N268&lt;$B$10,0,IF(N268=$B$10,SUM($T$6:T268),IF(N268=$B$10+1,IF((Y268-T268)&lt;=$T$5,(Y268-T268),$T$5),IF((Y268-T268)&lt;=$T$5-SUMIF($N$6:N267,"&gt;"&amp;$B$10,$M$6:M267),(Y268-T268),($T$5-SUMIF($N$6:N267,"&gt;"&amp;$B$10,$M$6:M267)))))),"")</f>
        <v/>
      </c>
      <c r="AB268" s="107"/>
    </row>
    <row r="269" spans="4:28" x14ac:dyDescent="0.25">
      <c r="D269" s="63"/>
      <c r="E269" s="2" t="str">
        <f t="shared" ca="1" si="77"/>
        <v/>
      </c>
      <c r="F269" s="11" t="str">
        <f t="shared" ca="1" si="70"/>
        <v/>
      </c>
      <c r="G269" s="11" t="str">
        <f t="shared" ca="1" si="71"/>
        <v/>
      </c>
      <c r="H269" s="12" t="str">
        <f t="shared" ca="1" si="67"/>
        <v/>
      </c>
      <c r="I269" s="11" t="str">
        <f t="shared" ca="1" si="72"/>
        <v/>
      </c>
      <c r="J269" s="107"/>
      <c r="K269" s="107"/>
      <c r="L269" s="107"/>
      <c r="M269" s="103" t="str">
        <f ca="1">IF(N269&lt;=$B$9,IF(N269&lt;$B$10,0,IF(N269=$B$10,SUM($T$6:T269),IF(N269=$B$10+1,IF((Q269-T269)&lt;=$M$5,(Q269-T269),$M$5),IF((Q269-T269)&lt;=$M$5-SUMIF($N$6:N268,"&gt;"&amp;$B$10,$M$6:M268),(Q269-T269),($M$5-SUMIF($N$6:N268,"&gt;"&amp;$B$10,$M$6:M268)))))),"")</f>
        <v/>
      </c>
      <c r="N269" s="30" t="str">
        <f t="shared" ca="1" si="78"/>
        <v/>
      </c>
      <c r="O269" s="110" t="str">
        <f t="shared" ca="1" si="73"/>
        <v/>
      </c>
      <c r="P269" s="110" t="str">
        <f t="shared" ca="1" si="81"/>
        <v/>
      </c>
      <c r="Q269" s="61" t="str">
        <f t="shared" ca="1" si="68"/>
        <v/>
      </c>
      <c r="R269" s="31" t="str">
        <f t="shared" ca="1" si="74"/>
        <v/>
      </c>
      <c r="S269" s="27" t="str">
        <f t="shared" ca="1" si="79"/>
        <v/>
      </c>
      <c r="T269" s="41" t="str">
        <f t="shared" ca="1" si="82"/>
        <v/>
      </c>
      <c r="U269" s="46"/>
      <c r="W269" s="51" t="str">
        <f t="shared" ca="1" si="80"/>
        <v/>
      </c>
      <c r="X269" s="8" t="str">
        <f t="shared" ca="1" si="75"/>
        <v/>
      </c>
      <c r="Y269" s="58" t="str">
        <f t="shared" ca="1" si="69"/>
        <v/>
      </c>
      <c r="Z269" s="59" t="str">
        <f t="shared" ca="1" si="76"/>
        <v/>
      </c>
      <c r="AA269" s="101" t="str">
        <f ca="1">IF(N269&lt;=$B$9,IF(N269&lt;$B$10,0,IF(N269=$B$10,SUM($T$6:T269),IF(N269=$B$10+1,IF((Y269-T269)&lt;=$T$5,(Y269-T269),$T$5),IF((Y269-T269)&lt;=$T$5-SUMIF($N$6:N268,"&gt;"&amp;$B$10,$M$6:M268),(Y269-T269),($T$5-SUMIF($N$6:N268,"&gt;"&amp;$B$10,$M$6:M268)))))),"")</f>
        <v/>
      </c>
      <c r="AB269" s="107"/>
    </row>
    <row r="270" spans="4:28" x14ac:dyDescent="0.25">
      <c r="D270" s="63"/>
      <c r="E270" s="2" t="str">
        <f t="shared" ca="1" si="77"/>
        <v/>
      </c>
      <c r="F270" s="11" t="str">
        <f t="shared" ca="1" si="70"/>
        <v/>
      </c>
      <c r="G270" s="11" t="str">
        <f t="shared" ca="1" si="71"/>
        <v/>
      </c>
      <c r="H270" s="12" t="str">
        <f t="shared" ca="1" si="67"/>
        <v/>
      </c>
      <c r="I270" s="11" t="str">
        <f t="shared" ca="1" si="72"/>
        <v/>
      </c>
      <c r="J270" s="107"/>
      <c r="K270" s="107"/>
      <c r="L270" s="107"/>
      <c r="M270" s="103" t="str">
        <f ca="1">IF(N270&lt;=$B$9,IF(N270&lt;$B$10,0,IF(N270=$B$10,SUM($T$6:T270),IF(N270=$B$10+1,IF((Q270-T270)&lt;=$M$5,(Q270-T270),$M$5),IF((Q270-T270)&lt;=$M$5-SUMIF($N$6:N269,"&gt;"&amp;$B$10,$M$6:M269),(Q270-T270),($M$5-SUMIF($N$6:N269,"&gt;"&amp;$B$10,$M$6:M269)))))),"")</f>
        <v/>
      </c>
      <c r="N270" s="30" t="str">
        <f t="shared" ca="1" si="78"/>
        <v/>
      </c>
      <c r="O270" s="110" t="str">
        <f t="shared" ca="1" si="73"/>
        <v/>
      </c>
      <c r="P270" s="110" t="str">
        <f t="shared" ca="1" si="81"/>
        <v/>
      </c>
      <c r="Q270" s="61" t="str">
        <f t="shared" ca="1" si="68"/>
        <v/>
      </c>
      <c r="R270" s="31" t="str">
        <f t="shared" ca="1" si="74"/>
        <v/>
      </c>
      <c r="S270" s="27" t="str">
        <f t="shared" ca="1" si="79"/>
        <v/>
      </c>
      <c r="T270" s="41" t="str">
        <f t="shared" ca="1" si="82"/>
        <v/>
      </c>
      <c r="U270" s="46"/>
      <c r="W270" s="51" t="str">
        <f t="shared" ca="1" si="80"/>
        <v/>
      </c>
      <c r="X270" s="8" t="str">
        <f t="shared" ca="1" si="75"/>
        <v/>
      </c>
      <c r="Y270" s="58" t="str">
        <f t="shared" ca="1" si="69"/>
        <v/>
      </c>
      <c r="Z270" s="59" t="str">
        <f t="shared" ca="1" si="76"/>
        <v/>
      </c>
      <c r="AA270" s="101" t="str">
        <f ca="1">IF(N270&lt;=$B$9,IF(N270&lt;$B$10,0,IF(N270=$B$10,SUM($T$6:T270),IF(N270=$B$10+1,IF((Y270-T270)&lt;=$T$5,(Y270-T270),$T$5),IF((Y270-T270)&lt;=$T$5-SUMIF($N$6:N269,"&gt;"&amp;$B$10,$M$6:M269),(Y270-T270),($T$5-SUMIF($N$6:N269,"&gt;"&amp;$B$10,$M$6:M269)))))),"")</f>
        <v/>
      </c>
      <c r="AB270" s="107"/>
    </row>
    <row r="271" spans="4:28" x14ac:dyDescent="0.25">
      <c r="D271" s="63"/>
      <c r="E271" s="2" t="str">
        <f t="shared" ca="1" si="77"/>
        <v/>
      </c>
      <c r="F271" s="11" t="str">
        <f t="shared" ca="1" si="70"/>
        <v/>
      </c>
      <c r="G271" s="11" t="str">
        <f t="shared" ca="1" si="71"/>
        <v/>
      </c>
      <c r="H271" s="12" t="str">
        <f t="shared" ca="1" si="67"/>
        <v/>
      </c>
      <c r="I271" s="11" t="str">
        <f t="shared" ca="1" si="72"/>
        <v/>
      </c>
      <c r="J271" s="107"/>
      <c r="K271" s="107"/>
      <c r="L271" s="107"/>
      <c r="M271" s="103" t="str">
        <f ca="1">IF(N271&lt;=$B$9,IF(N271&lt;$B$10,0,IF(N271=$B$10,SUM($T$6:T271),IF(N271=$B$10+1,IF((Q271-T271)&lt;=$M$5,(Q271-T271),$M$5),IF((Q271-T271)&lt;=$M$5-SUMIF($N$6:N270,"&gt;"&amp;$B$10,$M$6:M270),(Q271-T271),($M$5-SUMIF($N$6:N270,"&gt;"&amp;$B$10,$M$6:M270)))))),"")</f>
        <v/>
      </c>
      <c r="N271" s="30" t="str">
        <f t="shared" ca="1" si="78"/>
        <v/>
      </c>
      <c r="O271" s="110" t="str">
        <f t="shared" ca="1" si="73"/>
        <v/>
      </c>
      <c r="P271" s="110" t="str">
        <f t="shared" ca="1" si="81"/>
        <v/>
      </c>
      <c r="Q271" s="61" t="str">
        <f t="shared" ca="1" si="68"/>
        <v/>
      </c>
      <c r="R271" s="31" t="str">
        <f t="shared" ca="1" si="74"/>
        <v/>
      </c>
      <c r="S271" s="27" t="str">
        <f t="shared" ca="1" si="79"/>
        <v/>
      </c>
      <c r="T271" s="41" t="str">
        <f t="shared" ca="1" si="82"/>
        <v/>
      </c>
      <c r="U271" s="46"/>
      <c r="W271" s="51" t="str">
        <f t="shared" ca="1" si="80"/>
        <v/>
      </c>
      <c r="X271" s="8" t="str">
        <f t="shared" ca="1" si="75"/>
        <v/>
      </c>
      <c r="Y271" s="58" t="str">
        <f t="shared" ca="1" si="69"/>
        <v/>
      </c>
      <c r="Z271" s="59" t="str">
        <f t="shared" ca="1" si="76"/>
        <v/>
      </c>
      <c r="AA271" s="101" t="str">
        <f ca="1">IF(N271&lt;=$B$9,IF(N271&lt;$B$10,0,IF(N271=$B$10,SUM($T$6:T271),IF(N271=$B$10+1,IF((Y271-T271)&lt;=$T$5,(Y271-T271),$T$5),IF((Y271-T271)&lt;=$T$5-SUMIF($N$6:N270,"&gt;"&amp;$B$10,$M$6:M270),(Y271-T271),($T$5-SUMIF($N$6:N270,"&gt;"&amp;$B$10,$M$6:M270)))))),"")</f>
        <v/>
      </c>
      <c r="AB271" s="107"/>
    </row>
    <row r="272" spans="4:28" x14ac:dyDescent="0.25">
      <c r="D272" s="63"/>
      <c r="E272" s="2" t="str">
        <f t="shared" ca="1" si="77"/>
        <v/>
      </c>
      <c r="F272" s="11" t="str">
        <f t="shared" ca="1" si="70"/>
        <v/>
      </c>
      <c r="G272" s="11" t="str">
        <f t="shared" ca="1" si="71"/>
        <v/>
      </c>
      <c r="H272" s="12" t="str">
        <f t="shared" ca="1" si="67"/>
        <v/>
      </c>
      <c r="I272" s="11" t="str">
        <f t="shared" ca="1" si="72"/>
        <v/>
      </c>
      <c r="J272" s="107"/>
      <c r="K272" s="107"/>
      <c r="L272" s="107"/>
      <c r="M272" s="103" t="str">
        <f ca="1">IF(N272&lt;=$B$9,IF(N272&lt;$B$10,0,IF(N272=$B$10,SUM($T$6:T272),IF(N272=$B$10+1,IF((Q272-T272)&lt;=$M$5,(Q272-T272),$M$5),IF((Q272-T272)&lt;=$M$5-SUMIF($N$6:N271,"&gt;"&amp;$B$10,$M$6:M271),(Q272-T272),($M$5-SUMIF($N$6:N271,"&gt;"&amp;$B$10,$M$6:M271)))))),"")</f>
        <v/>
      </c>
      <c r="N272" s="30" t="str">
        <f t="shared" ca="1" si="78"/>
        <v/>
      </c>
      <c r="O272" s="110" t="str">
        <f t="shared" ca="1" si="73"/>
        <v/>
      </c>
      <c r="P272" s="110" t="str">
        <f t="shared" ca="1" si="81"/>
        <v/>
      </c>
      <c r="Q272" s="61" t="str">
        <f t="shared" ca="1" si="68"/>
        <v/>
      </c>
      <c r="R272" s="31" t="str">
        <f t="shared" ca="1" si="74"/>
        <v/>
      </c>
      <c r="S272" s="27" t="str">
        <f t="shared" ca="1" si="79"/>
        <v/>
      </c>
      <c r="T272" s="41" t="str">
        <f t="shared" ca="1" si="82"/>
        <v/>
      </c>
      <c r="U272" s="46"/>
      <c r="W272" s="51" t="str">
        <f t="shared" ca="1" si="80"/>
        <v/>
      </c>
      <c r="X272" s="8" t="str">
        <f t="shared" ca="1" si="75"/>
        <v/>
      </c>
      <c r="Y272" s="58" t="str">
        <f t="shared" ca="1" si="69"/>
        <v/>
      </c>
      <c r="Z272" s="59" t="str">
        <f t="shared" ca="1" si="76"/>
        <v/>
      </c>
      <c r="AA272" s="101" t="str">
        <f ca="1">IF(N272&lt;=$B$9,IF(N272&lt;$B$10,0,IF(N272=$B$10,SUM($T$6:T272),IF(N272=$B$10+1,IF((Y272-T272)&lt;=$T$5,(Y272-T272),$T$5),IF((Y272-T272)&lt;=$T$5-SUMIF($N$6:N271,"&gt;"&amp;$B$10,$M$6:M271),(Y272-T272),($T$5-SUMIF($N$6:N271,"&gt;"&amp;$B$10,$M$6:M271)))))),"")</f>
        <v/>
      </c>
      <c r="AB272" s="107"/>
    </row>
    <row r="273" spans="4:28" x14ac:dyDescent="0.25">
      <c r="D273" s="63"/>
      <c r="E273" s="2" t="str">
        <f t="shared" ca="1" si="77"/>
        <v/>
      </c>
      <c r="F273" s="11" t="str">
        <f t="shared" ca="1" si="70"/>
        <v/>
      </c>
      <c r="G273" s="11" t="str">
        <f t="shared" ca="1" si="71"/>
        <v/>
      </c>
      <c r="H273" s="12" t="str">
        <f t="shared" ca="1" si="67"/>
        <v/>
      </c>
      <c r="I273" s="11" t="str">
        <f t="shared" ca="1" si="72"/>
        <v/>
      </c>
      <c r="J273" s="107"/>
      <c r="K273" s="107"/>
      <c r="L273" s="107"/>
      <c r="M273" s="103" t="str">
        <f ca="1">IF(N273&lt;=$B$9,IF(N273&lt;$B$10,0,IF(N273=$B$10,SUM($T$6:T273),IF(N273=$B$10+1,IF((Q273-T273)&lt;=$M$5,(Q273-T273),$M$5),IF((Q273-T273)&lt;=$M$5-SUMIF($N$6:N272,"&gt;"&amp;$B$10,$M$6:M272),(Q273-T273),($M$5-SUMIF($N$6:N272,"&gt;"&amp;$B$10,$M$6:M272)))))),"")</f>
        <v/>
      </c>
      <c r="N273" s="30" t="str">
        <f t="shared" ca="1" si="78"/>
        <v/>
      </c>
      <c r="O273" s="110" t="str">
        <f t="shared" ca="1" si="73"/>
        <v/>
      </c>
      <c r="P273" s="110" t="str">
        <f t="shared" ca="1" si="81"/>
        <v/>
      </c>
      <c r="Q273" s="61" t="str">
        <f t="shared" ca="1" si="68"/>
        <v/>
      </c>
      <c r="R273" s="31" t="str">
        <f t="shared" ca="1" si="74"/>
        <v/>
      </c>
      <c r="S273" s="27" t="str">
        <f t="shared" ca="1" si="79"/>
        <v/>
      </c>
      <c r="T273" s="41" t="str">
        <f t="shared" ca="1" si="82"/>
        <v/>
      </c>
      <c r="U273" s="46"/>
      <c r="W273" s="51" t="str">
        <f t="shared" ca="1" si="80"/>
        <v/>
      </c>
      <c r="X273" s="8" t="str">
        <f t="shared" ca="1" si="75"/>
        <v/>
      </c>
      <c r="Y273" s="58" t="str">
        <f t="shared" ca="1" si="69"/>
        <v/>
      </c>
      <c r="Z273" s="59" t="str">
        <f t="shared" ca="1" si="76"/>
        <v/>
      </c>
      <c r="AA273" s="101" t="str">
        <f ca="1">IF(N273&lt;=$B$9,IF(N273&lt;$B$10,0,IF(N273=$B$10,SUM($T$6:T273),IF(N273=$B$10+1,IF((Y273-T273)&lt;=$T$5,(Y273-T273),$T$5),IF((Y273-T273)&lt;=$T$5-SUMIF($N$6:N272,"&gt;"&amp;$B$10,$M$6:M272),(Y273-T273),($T$5-SUMIF($N$6:N272,"&gt;"&amp;$B$10,$M$6:M272)))))),"")</f>
        <v/>
      </c>
      <c r="AB273" s="107"/>
    </row>
    <row r="274" spans="4:28" x14ac:dyDescent="0.25">
      <c r="D274" s="63"/>
      <c r="E274" s="2" t="str">
        <f t="shared" ca="1" si="77"/>
        <v/>
      </c>
      <c r="F274" s="11" t="str">
        <f t="shared" ca="1" si="70"/>
        <v/>
      </c>
      <c r="G274" s="11" t="str">
        <f t="shared" ca="1" si="71"/>
        <v/>
      </c>
      <c r="H274" s="12" t="str">
        <f t="shared" ca="1" si="67"/>
        <v/>
      </c>
      <c r="I274" s="11" t="str">
        <f t="shared" ca="1" si="72"/>
        <v/>
      </c>
      <c r="J274" s="107"/>
      <c r="K274" s="107"/>
      <c r="L274" s="107"/>
      <c r="M274" s="103" t="str">
        <f ca="1">IF(N274&lt;=$B$9,IF(N274&lt;$B$10,0,IF(N274=$B$10,SUM($T$6:T274),IF(N274=$B$10+1,IF((Q274-T274)&lt;=$M$5,(Q274-T274),$M$5),IF((Q274-T274)&lt;=$M$5-SUMIF($N$6:N273,"&gt;"&amp;$B$10,$M$6:M273),(Q274-T274),($M$5-SUMIF($N$6:N273,"&gt;"&amp;$B$10,$M$6:M273)))))),"")</f>
        <v/>
      </c>
      <c r="N274" s="30" t="str">
        <f t="shared" ca="1" si="78"/>
        <v/>
      </c>
      <c r="O274" s="110" t="str">
        <f t="shared" ca="1" si="73"/>
        <v/>
      </c>
      <c r="P274" s="110" t="str">
        <f t="shared" ca="1" si="81"/>
        <v/>
      </c>
      <c r="Q274" s="61" t="str">
        <f t="shared" ca="1" si="68"/>
        <v/>
      </c>
      <c r="R274" s="31" t="str">
        <f t="shared" ca="1" si="74"/>
        <v/>
      </c>
      <c r="S274" s="27" t="str">
        <f t="shared" ca="1" si="79"/>
        <v/>
      </c>
      <c r="T274" s="41" t="str">
        <f t="shared" ca="1" si="82"/>
        <v/>
      </c>
      <c r="U274" s="46"/>
      <c r="W274" s="51" t="str">
        <f t="shared" ca="1" si="80"/>
        <v/>
      </c>
      <c r="X274" s="8" t="str">
        <f t="shared" ca="1" si="75"/>
        <v/>
      </c>
      <c r="Y274" s="58" t="str">
        <f t="shared" ca="1" si="69"/>
        <v/>
      </c>
      <c r="Z274" s="59" t="str">
        <f t="shared" ca="1" si="76"/>
        <v/>
      </c>
      <c r="AA274" s="101" t="str">
        <f ca="1">IF(N274&lt;=$B$9,IF(N274&lt;$B$10,0,IF(N274=$B$10,SUM($T$6:T274),IF(N274=$B$10+1,IF((Y274-T274)&lt;=$T$5,(Y274-T274),$T$5),IF((Y274-T274)&lt;=$T$5-SUMIF($N$6:N273,"&gt;"&amp;$B$10,$M$6:M273),(Y274-T274),($T$5-SUMIF($N$6:N273,"&gt;"&amp;$B$10,$M$6:M273)))))),"")</f>
        <v/>
      </c>
      <c r="AB274" s="107"/>
    </row>
    <row r="275" spans="4:28" x14ac:dyDescent="0.25">
      <c r="D275" s="63"/>
      <c r="E275" s="2" t="str">
        <f t="shared" ca="1" si="77"/>
        <v/>
      </c>
      <c r="F275" s="11" t="str">
        <f t="shared" ca="1" si="70"/>
        <v/>
      </c>
      <c r="G275" s="11" t="str">
        <f t="shared" ca="1" si="71"/>
        <v/>
      </c>
      <c r="H275" s="12" t="str">
        <f t="shared" ca="1" si="67"/>
        <v/>
      </c>
      <c r="I275" s="11" t="str">
        <f t="shared" ca="1" si="72"/>
        <v/>
      </c>
      <c r="J275" s="107"/>
      <c r="K275" s="107"/>
      <c r="L275" s="107"/>
      <c r="M275" s="103" t="str">
        <f ca="1">IF(N275&lt;=$B$9,IF(N275&lt;$B$10,0,IF(N275=$B$10,SUM($T$6:T275),IF(N275=$B$10+1,IF((Q275-T275)&lt;=$M$5,(Q275-T275),$M$5),IF((Q275-T275)&lt;=$M$5-SUMIF($N$6:N274,"&gt;"&amp;$B$10,$M$6:M274),(Q275-T275),($M$5-SUMIF($N$6:N274,"&gt;"&amp;$B$10,$M$6:M274)))))),"")</f>
        <v/>
      </c>
      <c r="N275" s="30" t="str">
        <f t="shared" ca="1" si="78"/>
        <v/>
      </c>
      <c r="O275" s="110" t="str">
        <f t="shared" ca="1" si="73"/>
        <v/>
      </c>
      <c r="P275" s="110" t="str">
        <f t="shared" ca="1" si="81"/>
        <v/>
      </c>
      <c r="Q275" s="61" t="str">
        <f t="shared" ca="1" si="68"/>
        <v/>
      </c>
      <c r="R275" s="31" t="str">
        <f t="shared" ca="1" si="74"/>
        <v/>
      </c>
      <c r="S275" s="27" t="str">
        <f t="shared" ca="1" si="79"/>
        <v/>
      </c>
      <c r="T275" s="41" t="str">
        <f t="shared" ca="1" si="82"/>
        <v/>
      </c>
      <c r="U275" s="46"/>
      <c r="W275" s="51" t="str">
        <f t="shared" ca="1" si="80"/>
        <v/>
      </c>
      <c r="X275" s="8" t="str">
        <f t="shared" ca="1" si="75"/>
        <v/>
      </c>
      <c r="Y275" s="58" t="str">
        <f t="shared" ca="1" si="69"/>
        <v/>
      </c>
      <c r="Z275" s="59" t="str">
        <f t="shared" ca="1" si="76"/>
        <v/>
      </c>
      <c r="AA275" s="101" t="str">
        <f ca="1">IF(N275&lt;=$B$9,IF(N275&lt;$B$10,0,IF(N275=$B$10,SUM($T$6:T275),IF(N275=$B$10+1,IF((Y275-T275)&lt;=$T$5,(Y275-T275),$T$5),IF((Y275-T275)&lt;=$T$5-SUMIF($N$6:N274,"&gt;"&amp;$B$10,$M$6:M274),(Y275-T275),($T$5-SUMIF($N$6:N274,"&gt;"&amp;$B$10,$M$6:M274)))))),"")</f>
        <v/>
      </c>
      <c r="AB275" s="107"/>
    </row>
    <row r="276" spans="4:28" x14ac:dyDescent="0.25">
      <c r="D276" s="63"/>
      <c r="E276" s="2" t="str">
        <f t="shared" ca="1" si="77"/>
        <v/>
      </c>
      <c r="F276" s="11" t="str">
        <f t="shared" ca="1" si="70"/>
        <v/>
      </c>
      <c r="G276" s="11" t="str">
        <f t="shared" ca="1" si="71"/>
        <v/>
      </c>
      <c r="H276" s="12" t="str">
        <f t="shared" ca="1" si="67"/>
        <v/>
      </c>
      <c r="I276" s="11" t="str">
        <f t="shared" ca="1" si="72"/>
        <v/>
      </c>
      <c r="J276" s="107"/>
      <c r="K276" s="107"/>
      <c r="L276" s="107"/>
      <c r="M276" s="103" t="str">
        <f ca="1">IF(N276&lt;=$B$9,IF(N276&lt;$B$10,0,IF(N276=$B$10,SUM($T$6:T276),IF(N276=$B$10+1,IF((Q276-T276)&lt;=$M$5,(Q276-T276),$M$5),IF((Q276-T276)&lt;=$M$5-SUMIF($N$6:N275,"&gt;"&amp;$B$10,$M$6:M275),(Q276-T276),($M$5-SUMIF($N$6:N275,"&gt;"&amp;$B$10,$M$6:M275)))))),"")</f>
        <v/>
      </c>
      <c r="N276" s="30" t="str">
        <f t="shared" ca="1" si="78"/>
        <v/>
      </c>
      <c r="O276" s="110" t="str">
        <f t="shared" ca="1" si="73"/>
        <v/>
      </c>
      <c r="P276" s="110" t="str">
        <f t="shared" ca="1" si="81"/>
        <v/>
      </c>
      <c r="Q276" s="61" t="str">
        <f t="shared" ca="1" si="68"/>
        <v/>
      </c>
      <c r="R276" s="31" t="str">
        <f t="shared" ca="1" si="74"/>
        <v/>
      </c>
      <c r="S276" s="27" t="str">
        <f t="shared" ca="1" si="79"/>
        <v/>
      </c>
      <c r="T276" s="41" t="str">
        <f t="shared" ca="1" si="82"/>
        <v/>
      </c>
      <c r="U276" s="46"/>
      <c r="W276" s="51" t="str">
        <f t="shared" ca="1" si="80"/>
        <v/>
      </c>
      <c r="X276" s="8" t="str">
        <f t="shared" ca="1" si="75"/>
        <v/>
      </c>
      <c r="Y276" s="58" t="str">
        <f t="shared" ca="1" si="69"/>
        <v/>
      </c>
      <c r="Z276" s="59" t="str">
        <f t="shared" ca="1" si="76"/>
        <v/>
      </c>
      <c r="AA276" s="101" t="str">
        <f ca="1">IF(N276&lt;=$B$9,IF(N276&lt;$B$10,0,IF(N276=$B$10,SUM($T$6:T276),IF(N276=$B$10+1,IF((Y276-T276)&lt;=$T$5,(Y276-T276),$T$5),IF((Y276-T276)&lt;=$T$5-SUMIF($N$6:N275,"&gt;"&amp;$B$10,$M$6:M275),(Y276-T276),($T$5-SUMIF($N$6:N275,"&gt;"&amp;$B$10,$M$6:M275)))))),"")</f>
        <v/>
      </c>
      <c r="AB276" s="107"/>
    </row>
    <row r="277" spans="4:28" x14ac:dyDescent="0.25">
      <c r="D277" s="63"/>
      <c r="E277" s="2" t="str">
        <f t="shared" ca="1" si="77"/>
        <v/>
      </c>
      <c r="F277" s="11" t="str">
        <f t="shared" ca="1" si="70"/>
        <v/>
      </c>
      <c r="G277" s="11" t="str">
        <f t="shared" ca="1" si="71"/>
        <v/>
      </c>
      <c r="H277" s="12" t="str">
        <f t="shared" ca="1" si="67"/>
        <v/>
      </c>
      <c r="I277" s="11" t="str">
        <f t="shared" ca="1" si="72"/>
        <v/>
      </c>
      <c r="J277" s="107"/>
      <c r="K277" s="107"/>
      <c r="L277" s="107"/>
      <c r="M277" s="103" t="str">
        <f ca="1">IF(N277&lt;=$B$9,IF(N277&lt;$B$10,0,IF(N277=$B$10,SUM($T$6:T277),IF(N277=$B$10+1,IF((Q277-T277)&lt;=$M$5,(Q277-T277),$M$5),IF((Q277-T277)&lt;=$M$5-SUMIF($N$6:N276,"&gt;"&amp;$B$10,$M$6:M276),(Q277-T277),($M$5-SUMIF($N$6:N276,"&gt;"&amp;$B$10,$M$6:M276)))))),"")</f>
        <v/>
      </c>
      <c r="N277" s="30" t="str">
        <f t="shared" ca="1" si="78"/>
        <v/>
      </c>
      <c r="O277" s="110" t="str">
        <f t="shared" ca="1" si="73"/>
        <v/>
      </c>
      <c r="P277" s="110" t="str">
        <f t="shared" ca="1" si="81"/>
        <v/>
      </c>
      <c r="Q277" s="61" t="str">
        <f t="shared" ca="1" si="68"/>
        <v/>
      </c>
      <c r="R277" s="31" t="str">
        <f t="shared" ca="1" si="74"/>
        <v/>
      </c>
      <c r="S277" s="27" t="str">
        <f t="shared" ca="1" si="79"/>
        <v/>
      </c>
      <c r="T277" s="41" t="str">
        <f t="shared" ca="1" si="82"/>
        <v/>
      </c>
      <c r="U277" s="46"/>
      <c r="W277" s="51" t="str">
        <f t="shared" ca="1" si="80"/>
        <v/>
      </c>
      <c r="X277" s="8" t="str">
        <f t="shared" ca="1" si="75"/>
        <v/>
      </c>
      <c r="Y277" s="58" t="str">
        <f t="shared" ca="1" si="69"/>
        <v/>
      </c>
      <c r="Z277" s="59" t="str">
        <f t="shared" ca="1" si="76"/>
        <v/>
      </c>
      <c r="AA277" s="101" t="str">
        <f ca="1">IF(N277&lt;=$B$9,IF(N277&lt;$B$10,0,IF(N277=$B$10,SUM($T$6:T277),IF(N277=$B$10+1,IF((Y277-T277)&lt;=$T$5,(Y277-T277),$T$5),IF((Y277-T277)&lt;=$T$5-SUMIF($N$6:N276,"&gt;"&amp;$B$10,$M$6:M276),(Y277-T277),($T$5-SUMIF($N$6:N276,"&gt;"&amp;$B$10,$M$6:M276)))))),"")</f>
        <v/>
      </c>
      <c r="AB277" s="107"/>
    </row>
    <row r="278" spans="4:28" x14ac:dyDescent="0.25">
      <c r="D278" s="63"/>
      <c r="E278" s="2" t="str">
        <f t="shared" ca="1" si="77"/>
        <v/>
      </c>
      <c r="F278" s="11" t="str">
        <f t="shared" ca="1" si="70"/>
        <v/>
      </c>
      <c r="G278" s="11" t="str">
        <f t="shared" ca="1" si="71"/>
        <v/>
      </c>
      <c r="H278" s="12" t="str">
        <f t="shared" ca="1" si="67"/>
        <v/>
      </c>
      <c r="I278" s="11" t="str">
        <f t="shared" ca="1" si="72"/>
        <v/>
      </c>
      <c r="J278" s="107"/>
      <c r="K278" s="107"/>
      <c r="L278" s="107"/>
      <c r="M278" s="103" t="str">
        <f ca="1">IF(N278&lt;=$B$9,IF(N278&lt;$B$10,0,IF(N278=$B$10,SUM($T$6:T278),IF(N278=$B$10+1,IF((Q278-T278)&lt;=$M$5,(Q278-T278),$M$5),IF((Q278-T278)&lt;=$M$5-SUMIF($N$6:N277,"&gt;"&amp;$B$10,$M$6:M277),(Q278-T278),($M$5-SUMIF($N$6:N277,"&gt;"&amp;$B$10,$M$6:M277)))))),"")</f>
        <v/>
      </c>
      <c r="N278" s="30" t="str">
        <f t="shared" ca="1" si="78"/>
        <v/>
      </c>
      <c r="O278" s="110" t="str">
        <f t="shared" ca="1" si="73"/>
        <v/>
      </c>
      <c r="P278" s="110" t="str">
        <f t="shared" ca="1" si="81"/>
        <v/>
      </c>
      <c r="Q278" s="61" t="str">
        <f t="shared" ca="1" si="68"/>
        <v/>
      </c>
      <c r="R278" s="31" t="str">
        <f t="shared" ca="1" si="74"/>
        <v/>
      </c>
      <c r="S278" s="27" t="str">
        <f t="shared" ca="1" si="79"/>
        <v/>
      </c>
      <c r="T278" s="41" t="str">
        <f t="shared" ca="1" si="82"/>
        <v/>
      </c>
      <c r="U278" s="46"/>
      <c r="W278" s="51" t="str">
        <f t="shared" ca="1" si="80"/>
        <v/>
      </c>
      <c r="X278" s="8" t="str">
        <f t="shared" ca="1" si="75"/>
        <v/>
      </c>
      <c r="Y278" s="58" t="str">
        <f t="shared" ca="1" si="69"/>
        <v/>
      </c>
      <c r="Z278" s="59" t="str">
        <f t="shared" ca="1" si="76"/>
        <v/>
      </c>
      <c r="AA278" s="101" t="str">
        <f ca="1">IF(N278&lt;=$B$9,IF(N278&lt;$B$10,0,IF(N278=$B$10,SUM($T$6:T278),IF(N278=$B$10+1,IF((Y278-T278)&lt;=$T$5,(Y278-T278),$T$5),IF((Y278-T278)&lt;=$T$5-SUMIF($N$6:N277,"&gt;"&amp;$B$10,$M$6:M277),(Y278-T278),($T$5-SUMIF($N$6:N277,"&gt;"&amp;$B$10,$M$6:M277)))))),"")</f>
        <v/>
      </c>
      <c r="AB278" s="107"/>
    </row>
    <row r="279" spans="4:28" x14ac:dyDescent="0.25">
      <c r="D279" s="63"/>
      <c r="E279" s="2" t="str">
        <f t="shared" ca="1" si="77"/>
        <v/>
      </c>
      <c r="F279" s="11" t="str">
        <f t="shared" ca="1" si="70"/>
        <v/>
      </c>
      <c r="G279" s="11" t="str">
        <f t="shared" ca="1" si="71"/>
        <v/>
      </c>
      <c r="H279" s="12" t="str">
        <f t="shared" ca="1" si="67"/>
        <v/>
      </c>
      <c r="I279" s="11" t="str">
        <f t="shared" ca="1" si="72"/>
        <v/>
      </c>
      <c r="J279" s="107"/>
      <c r="K279" s="107"/>
      <c r="L279" s="107"/>
      <c r="M279" s="103" t="str">
        <f ca="1">IF(N279&lt;=$B$9,IF(N279&lt;$B$10,0,IF(N279=$B$10,SUM($T$6:T279),IF(N279=$B$10+1,IF((Q279-T279)&lt;=$M$5,(Q279-T279),$M$5),IF((Q279-T279)&lt;=$M$5-SUMIF($N$6:N278,"&gt;"&amp;$B$10,$M$6:M278),(Q279-T279),($M$5-SUMIF($N$6:N278,"&gt;"&amp;$B$10,$M$6:M278)))))),"")</f>
        <v/>
      </c>
      <c r="N279" s="30" t="str">
        <f t="shared" ca="1" si="78"/>
        <v/>
      </c>
      <c r="O279" s="110" t="str">
        <f t="shared" ca="1" si="73"/>
        <v/>
      </c>
      <c r="P279" s="110" t="str">
        <f t="shared" ca="1" si="81"/>
        <v/>
      </c>
      <c r="Q279" s="61" t="str">
        <f t="shared" ca="1" si="68"/>
        <v/>
      </c>
      <c r="R279" s="31" t="str">
        <f t="shared" ca="1" si="74"/>
        <v/>
      </c>
      <c r="S279" s="27" t="str">
        <f t="shared" ca="1" si="79"/>
        <v/>
      </c>
      <c r="T279" s="41" t="str">
        <f t="shared" ca="1" si="82"/>
        <v/>
      </c>
      <c r="U279" s="46"/>
      <c r="W279" s="51" t="str">
        <f t="shared" ca="1" si="80"/>
        <v/>
      </c>
      <c r="X279" s="8" t="str">
        <f t="shared" ca="1" si="75"/>
        <v/>
      </c>
      <c r="Y279" s="58" t="str">
        <f t="shared" ca="1" si="69"/>
        <v/>
      </c>
      <c r="Z279" s="59" t="str">
        <f t="shared" ca="1" si="76"/>
        <v/>
      </c>
      <c r="AA279" s="101" t="str">
        <f ca="1">IF(N279&lt;=$B$9,IF(N279&lt;$B$10,0,IF(N279=$B$10,SUM($T$6:T279),IF(N279=$B$10+1,IF((Y279-T279)&lt;=$T$5,(Y279-T279),$T$5),IF((Y279-T279)&lt;=$T$5-SUMIF($N$6:N278,"&gt;"&amp;$B$10,$M$6:M278),(Y279-T279),($T$5-SUMIF($N$6:N278,"&gt;"&amp;$B$10,$M$6:M278)))))),"")</f>
        <v/>
      </c>
      <c r="AB279" s="107"/>
    </row>
    <row r="280" spans="4:28" x14ac:dyDescent="0.25">
      <c r="D280" s="63"/>
      <c r="E280" s="2" t="str">
        <f t="shared" ca="1" si="77"/>
        <v/>
      </c>
      <c r="F280" s="11" t="str">
        <f t="shared" ca="1" si="70"/>
        <v/>
      </c>
      <c r="G280" s="11" t="str">
        <f t="shared" ca="1" si="71"/>
        <v/>
      </c>
      <c r="H280" s="12" t="str">
        <f t="shared" ca="1" si="67"/>
        <v/>
      </c>
      <c r="I280" s="11" t="str">
        <f t="shared" ca="1" si="72"/>
        <v/>
      </c>
      <c r="J280" s="107"/>
      <c r="K280" s="107"/>
      <c r="L280" s="107"/>
      <c r="M280" s="103" t="str">
        <f ca="1">IF(N280&lt;=$B$9,IF(N280&lt;$B$10,0,IF(N280=$B$10,SUM($T$6:T280),IF(N280=$B$10+1,IF((Q280-T280)&lt;=$M$5,(Q280-T280),$M$5),IF((Q280-T280)&lt;=$M$5-SUMIF($N$6:N279,"&gt;"&amp;$B$10,$M$6:M279),(Q280-T280),($M$5-SUMIF($N$6:N279,"&gt;"&amp;$B$10,$M$6:M279)))))),"")</f>
        <v/>
      </c>
      <c r="N280" s="30" t="str">
        <f t="shared" ca="1" si="78"/>
        <v/>
      </c>
      <c r="O280" s="110" t="str">
        <f t="shared" ca="1" si="73"/>
        <v/>
      </c>
      <c r="P280" s="110" t="str">
        <f t="shared" ca="1" si="81"/>
        <v/>
      </c>
      <c r="Q280" s="61" t="str">
        <f t="shared" ca="1" si="68"/>
        <v/>
      </c>
      <c r="R280" s="31" t="str">
        <f t="shared" ca="1" si="74"/>
        <v/>
      </c>
      <c r="S280" s="27" t="str">
        <f t="shared" ca="1" si="79"/>
        <v/>
      </c>
      <c r="T280" s="41" t="str">
        <f t="shared" ca="1" si="82"/>
        <v/>
      </c>
      <c r="U280" s="46"/>
      <c r="W280" s="51" t="str">
        <f t="shared" ca="1" si="80"/>
        <v/>
      </c>
      <c r="X280" s="8" t="str">
        <f t="shared" ca="1" si="75"/>
        <v/>
      </c>
      <c r="Y280" s="58" t="str">
        <f t="shared" ca="1" si="69"/>
        <v/>
      </c>
      <c r="Z280" s="59" t="str">
        <f t="shared" ca="1" si="76"/>
        <v/>
      </c>
      <c r="AA280" s="101" t="str">
        <f ca="1">IF(N280&lt;=$B$9,IF(N280&lt;$B$10,0,IF(N280=$B$10,SUM($T$6:T280),IF(N280=$B$10+1,IF((Y280-T280)&lt;=$T$5,(Y280-T280),$T$5),IF((Y280-T280)&lt;=$T$5-SUMIF($N$6:N279,"&gt;"&amp;$B$10,$M$6:M279),(Y280-T280),($T$5-SUMIF($N$6:N279,"&gt;"&amp;$B$10,$M$6:M279)))))),"")</f>
        <v/>
      </c>
      <c r="AB280" s="107"/>
    </row>
    <row r="281" spans="4:28" x14ac:dyDescent="0.25">
      <c r="D281" s="63"/>
      <c r="E281" s="2" t="str">
        <f t="shared" ca="1" si="77"/>
        <v/>
      </c>
      <c r="F281" s="11" t="str">
        <f t="shared" ca="1" si="70"/>
        <v/>
      </c>
      <c r="G281" s="11" t="str">
        <f t="shared" ca="1" si="71"/>
        <v/>
      </c>
      <c r="H281" s="12" t="str">
        <f t="shared" ca="1" si="67"/>
        <v/>
      </c>
      <c r="I281" s="11" t="str">
        <f t="shared" ca="1" si="72"/>
        <v/>
      </c>
      <c r="J281" s="107"/>
      <c r="K281" s="107"/>
      <c r="L281" s="107"/>
      <c r="M281" s="103" t="str">
        <f ca="1">IF(N281&lt;=$B$9,IF(N281&lt;$B$10,0,IF(N281=$B$10,SUM($T$6:T281),IF(N281=$B$10+1,IF((Q281-T281)&lt;=$M$5,(Q281-T281),$M$5),IF((Q281-T281)&lt;=$M$5-SUMIF($N$6:N280,"&gt;"&amp;$B$10,$M$6:M280),(Q281-T281),($M$5-SUMIF($N$6:N280,"&gt;"&amp;$B$10,$M$6:M280)))))),"")</f>
        <v/>
      </c>
      <c r="N281" s="30" t="str">
        <f t="shared" ca="1" si="78"/>
        <v/>
      </c>
      <c r="O281" s="110" t="str">
        <f t="shared" ca="1" si="73"/>
        <v/>
      </c>
      <c r="P281" s="110" t="str">
        <f t="shared" ca="1" si="81"/>
        <v/>
      </c>
      <c r="Q281" s="61" t="str">
        <f t="shared" ca="1" si="68"/>
        <v/>
      </c>
      <c r="R281" s="31" t="str">
        <f t="shared" ca="1" si="74"/>
        <v/>
      </c>
      <c r="S281" s="27" t="str">
        <f t="shared" ca="1" si="79"/>
        <v/>
      </c>
      <c r="T281" s="41" t="str">
        <f t="shared" ca="1" si="82"/>
        <v/>
      </c>
      <c r="U281" s="46"/>
      <c r="W281" s="51" t="str">
        <f t="shared" ca="1" si="80"/>
        <v/>
      </c>
      <c r="X281" s="8" t="str">
        <f t="shared" ca="1" si="75"/>
        <v/>
      </c>
      <c r="Y281" s="58" t="str">
        <f t="shared" ca="1" si="69"/>
        <v/>
      </c>
      <c r="Z281" s="59" t="str">
        <f t="shared" ca="1" si="76"/>
        <v/>
      </c>
      <c r="AA281" s="101" t="str">
        <f ca="1">IF(N281&lt;=$B$9,IF(N281&lt;$B$10,0,IF(N281=$B$10,SUM($T$6:T281),IF(N281=$B$10+1,IF((Y281-T281)&lt;=$T$5,(Y281-T281),$T$5),IF((Y281-T281)&lt;=$T$5-SUMIF($N$6:N280,"&gt;"&amp;$B$10,$M$6:M280),(Y281-T281),($T$5-SUMIF($N$6:N280,"&gt;"&amp;$B$10,$M$6:M280)))))),"")</f>
        <v/>
      </c>
      <c r="AB281" s="107"/>
    </row>
    <row r="282" spans="4:28" x14ac:dyDescent="0.25">
      <c r="D282" s="63"/>
      <c r="E282" s="2" t="str">
        <f t="shared" ca="1" si="77"/>
        <v/>
      </c>
      <c r="F282" s="11" t="str">
        <f t="shared" ca="1" si="70"/>
        <v/>
      </c>
      <c r="G282" s="11" t="str">
        <f t="shared" ca="1" si="71"/>
        <v/>
      </c>
      <c r="H282" s="12" t="str">
        <f t="shared" ca="1" si="67"/>
        <v/>
      </c>
      <c r="I282" s="11" t="str">
        <f t="shared" ca="1" si="72"/>
        <v/>
      </c>
      <c r="J282" s="107"/>
      <c r="K282" s="107"/>
      <c r="L282" s="107"/>
      <c r="M282" s="103" t="str">
        <f ca="1">IF(N282&lt;=$B$9,IF(N282&lt;$B$10,0,IF(N282=$B$10,SUM($T$6:T282),IF(N282=$B$10+1,IF((Q282-T282)&lt;=$M$5,(Q282-T282),$M$5),IF((Q282-T282)&lt;=$M$5-SUMIF($N$6:N281,"&gt;"&amp;$B$10,$M$6:M281),(Q282-T282),($M$5-SUMIF($N$6:N281,"&gt;"&amp;$B$10,$M$6:M281)))))),"")</f>
        <v/>
      </c>
      <c r="N282" s="30" t="str">
        <f t="shared" ca="1" si="78"/>
        <v/>
      </c>
      <c r="O282" s="110" t="str">
        <f t="shared" ca="1" si="73"/>
        <v/>
      </c>
      <c r="P282" s="110" t="str">
        <f t="shared" ca="1" si="81"/>
        <v/>
      </c>
      <c r="Q282" s="61" t="str">
        <f t="shared" ca="1" si="68"/>
        <v/>
      </c>
      <c r="R282" s="31" t="str">
        <f t="shared" ca="1" si="74"/>
        <v/>
      </c>
      <c r="S282" s="27" t="str">
        <f t="shared" ca="1" si="79"/>
        <v/>
      </c>
      <c r="T282" s="41" t="str">
        <f t="shared" ca="1" si="82"/>
        <v/>
      </c>
      <c r="U282" s="46"/>
      <c r="W282" s="51" t="str">
        <f t="shared" ca="1" si="80"/>
        <v/>
      </c>
      <c r="X282" s="8" t="str">
        <f t="shared" ca="1" si="75"/>
        <v/>
      </c>
      <c r="Y282" s="58" t="str">
        <f t="shared" ca="1" si="69"/>
        <v/>
      </c>
      <c r="Z282" s="59" t="str">
        <f t="shared" ca="1" si="76"/>
        <v/>
      </c>
      <c r="AA282" s="101" t="str">
        <f ca="1">IF(N282&lt;=$B$9,IF(N282&lt;$B$10,0,IF(N282=$B$10,SUM($T$6:T282),IF(N282=$B$10+1,IF((Y282-T282)&lt;=$T$5,(Y282-T282),$T$5),IF((Y282-T282)&lt;=$T$5-SUMIF($N$6:N281,"&gt;"&amp;$B$10,$M$6:M281),(Y282-T282),($T$5-SUMIF($N$6:N281,"&gt;"&amp;$B$10,$M$6:M281)))))),"")</f>
        <v/>
      </c>
      <c r="AB282" s="107"/>
    </row>
    <row r="283" spans="4:28" x14ac:dyDescent="0.25">
      <c r="D283" s="63"/>
      <c r="E283" s="2" t="str">
        <f t="shared" ca="1" si="77"/>
        <v/>
      </c>
      <c r="F283" s="11" t="str">
        <f t="shared" ca="1" si="70"/>
        <v/>
      </c>
      <c r="G283" s="11" t="str">
        <f t="shared" ca="1" si="71"/>
        <v/>
      </c>
      <c r="H283" s="12" t="str">
        <f t="shared" ca="1" si="67"/>
        <v/>
      </c>
      <c r="I283" s="11" t="str">
        <f t="shared" ca="1" si="72"/>
        <v/>
      </c>
      <c r="J283" s="107"/>
      <c r="K283" s="107"/>
      <c r="L283" s="107"/>
      <c r="M283" s="103" t="str">
        <f ca="1">IF(N283&lt;=$B$9,IF(N283&lt;$B$10,0,IF(N283=$B$10,SUM($T$6:T283),IF(N283=$B$10+1,IF((Q283-T283)&lt;=$M$5,(Q283-T283),$M$5),IF((Q283-T283)&lt;=$M$5-SUMIF($N$6:N282,"&gt;"&amp;$B$10,$M$6:M282),(Q283-T283),($M$5-SUMIF($N$6:N282,"&gt;"&amp;$B$10,$M$6:M282)))))),"")</f>
        <v/>
      </c>
      <c r="N283" s="30" t="str">
        <f t="shared" ca="1" si="78"/>
        <v/>
      </c>
      <c r="O283" s="110" t="str">
        <f t="shared" ca="1" si="73"/>
        <v/>
      </c>
      <c r="P283" s="110" t="str">
        <f t="shared" ca="1" si="81"/>
        <v/>
      </c>
      <c r="Q283" s="61" t="str">
        <f t="shared" ca="1" si="68"/>
        <v/>
      </c>
      <c r="R283" s="31" t="str">
        <f t="shared" ca="1" si="74"/>
        <v/>
      </c>
      <c r="S283" s="27" t="str">
        <f t="shared" ca="1" si="79"/>
        <v/>
      </c>
      <c r="T283" s="41" t="str">
        <f t="shared" ca="1" si="82"/>
        <v/>
      </c>
      <c r="U283" s="46"/>
      <c r="W283" s="51" t="str">
        <f t="shared" ca="1" si="80"/>
        <v/>
      </c>
      <c r="X283" s="8" t="str">
        <f t="shared" ca="1" si="75"/>
        <v/>
      </c>
      <c r="Y283" s="58" t="str">
        <f t="shared" ca="1" si="69"/>
        <v/>
      </c>
      <c r="Z283" s="59" t="str">
        <f t="shared" ca="1" si="76"/>
        <v/>
      </c>
      <c r="AA283" s="101" t="str">
        <f ca="1">IF(N283&lt;=$B$9,IF(N283&lt;$B$10,0,IF(N283=$B$10,SUM($T$6:T283),IF(N283=$B$10+1,IF((Y283-T283)&lt;=$T$5,(Y283-T283),$T$5),IF((Y283-T283)&lt;=$T$5-SUMIF($N$6:N282,"&gt;"&amp;$B$10,$M$6:M282),(Y283-T283),($T$5-SUMIF($N$6:N282,"&gt;"&amp;$B$10,$M$6:M282)))))),"")</f>
        <v/>
      </c>
      <c r="AB283" s="107"/>
    </row>
    <row r="284" spans="4:28" x14ac:dyDescent="0.25">
      <c r="D284" s="63"/>
      <c r="E284" s="2" t="str">
        <f t="shared" ca="1" si="77"/>
        <v/>
      </c>
      <c r="F284" s="11" t="str">
        <f t="shared" ca="1" si="70"/>
        <v/>
      </c>
      <c r="G284" s="11" t="str">
        <f t="shared" ca="1" si="71"/>
        <v/>
      </c>
      <c r="H284" s="12" t="str">
        <f t="shared" ca="1" si="67"/>
        <v/>
      </c>
      <c r="I284" s="11" t="str">
        <f t="shared" ca="1" si="72"/>
        <v/>
      </c>
      <c r="J284" s="107"/>
      <c r="K284" s="107"/>
      <c r="L284" s="107"/>
      <c r="M284" s="103" t="str">
        <f ca="1">IF(N284&lt;=$B$9,IF(N284&lt;$B$10,0,IF(N284=$B$10,SUM($T$6:T284),IF(N284=$B$10+1,IF((Q284-T284)&lt;=$M$5,(Q284-T284),$M$5),IF((Q284-T284)&lt;=$M$5-SUMIF($N$6:N283,"&gt;"&amp;$B$10,$M$6:M283),(Q284-T284),($M$5-SUMIF($N$6:N283,"&gt;"&amp;$B$10,$M$6:M283)))))),"")</f>
        <v/>
      </c>
      <c r="N284" s="30" t="str">
        <f t="shared" ca="1" si="78"/>
        <v/>
      </c>
      <c r="O284" s="110" t="str">
        <f t="shared" ca="1" si="73"/>
        <v/>
      </c>
      <c r="P284" s="110" t="str">
        <f t="shared" ca="1" si="81"/>
        <v/>
      </c>
      <c r="Q284" s="61" t="str">
        <f t="shared" ca="1" si="68"/>
        <v/>
      </c>
      <c r="R284" s="31" t="str">
        <f t="shared" ca="1" si="74"/>
        <v/>
      </c>
      <c r="S284" s="27" t="str">
        <f t="shared" ca="1" si="79"/>
        <v/>
      </c>
      <c r="T284" s="41" t="str">
        <f t="shared" ca="1" si="82"/>
        <v/>
      </c>
      <c r="U284" s="46"/>
      <c r="W284" s="51" t="str">
        <f t="shared" ca="1" si="80"/>
        <v/>
      </c>
      <c r="X284" s="8" t="str">
        <f t="shared" ca="1" si="75"/>
        <v/>
      </c>
      <c r="Y284" s="58" t="str">
        <f t="shared" ca="1" si="69"/>
        <v/>
      </c>
      <c r="Z284" s="59" t="str">
        <f t="shared" ca="1" si="76"/>
        <v/>
      </c>
      <c r="AA284" s="101" t="str">
        <f ca="1">IF(N284&lt;=$B$9,IF(N284&lt;$B$10,0,IF(N284=$B$10,SUM($T$6:T284),IF(N284=$B$10+1,IF((Y284-T284)&lt;=$T$5,(Y284-T284),$T$5),IF((Y284-T284)&lt;=$T$5-SUMIF($N$6:N283,"&gt;"&amp;$B$10,$M$6:M283),(Y284-T284),($T$5-SUMIF($N$6:N283,"&gt;"&amp;$B$10,$M$6:M283)))))),"")</f>
        <v/>
      </c>
      <c r="AB284" s="107"/>
    </row>
    <row r="285" spans="4:28" x14ac:dyDescent="0.25">
      <c r="D285" s="63"/>
      <c r="E285" s="2" t="str">
        <f t="shared" ca="1" si="77"/>
        <v/>
      </c>
      <c r="F285" s="11" t="str">
        <f t="shared" ca="1" si="70"/>
        <v/>
      </c>
      <c r="G285" s="11" t="str">
        <f t="shared" ca="1" si="71"/>
        <v/>
      </c>
      <c r="H285" s="12" t="str">
        <f t="shared" ca="1" si="67"/>
        <v/>
      </c>
      <c r="I285" s="11" t="str">
        <f t="shared" ca="1" si="72"/>
        <v/>
      </c>
      <c r="J285" s="107"/>
      <c r="K285" s="107"/>
      <c r="L285" s="107"/>
      <c r="M285" s="103" t="str">
        <f ca="1">IF(N285&lt;=$B$9,IF(N285&lt;$B$10,0,IF(N285=$B$10,SUM($T$6:T285),IF(N285=$B$10+1,IF((Q285-T285)&lt;=$M$5,(Q285-T285),$M$5),IF((Q285-T285)&lt;=$M$5-SUMIF($N$6:N284,"&gt;"&amp;$B$10,$M$6:M284),(Q285-T285),($M$5-SUMIF($N$6:N284,"&gt;"&amp;$B$10,$M$6:M284)))))),"")</f>
        <v/>
      </c>
      <c r="N285" s="30" t="str">
        <f t="shared" ca="1" si="78"/>
        <v/>
      </c>
      <c r="O285" s="110" t="str">
        <f t="shared" ca="1" si="73"/>
        <v/>
      </c>
      <c r="P285" s="110" t="str">
        <f t="shared" ca="1" si="81"/>
        <v/>
      </c>
      <c r="Q285" s="61" t="str">
        <f t="shared" ca="1" si="68"/>
        <v/>
      </c>
      <c r="R285" s="31" t="str">
        <f t="shared" ca="1" si="74"/>
        <v/>
      </c>
      <c r="S285" s="27" t="str">
        <f t="shared" ca="1" si="79"/>
        <v/>
      </c>
      <c r="T285" s="41" t="str">
        <f t="shared" ca="1" si="82"/>
        <v/>
      </c>
      <c r="U285" s="46"/>
      <c r="W285" s="51" t="str">
        <f t="shared" ca="1" si="80"/>
        <v/>
      </c>
      <c r="X285" s="8" t="str">
        <f t="shared" ca="1" si="75"/>
        <v/>
      </c>
      <c r="Y285" s="58" t="str">
        <f t="shared" ca="1" si="69"/>
        <v/>
      </c>
      <c r="Z285" s="59" t="str">
        <f t="shared" ca="1" si="76"/>
        <v/>
      </c>
      <c r="AA285" s="101" t="str">
        <f ca="1">IF(N285&lt;=$B$9,IF(N285&lt;$B$10,0,IF(N285=$B$10,SUM($T$6:T285),IF(N285=$B$10+1,IF((Y285-T285)&lt;=$T$5,(Y285-T285),$T$5),IF((Y285-T285)&lt;=$T$5-SUMIF($N$6:N284,"&gt;"&amp;$B$10,$M$6:M284),(Y285-T285),($T$5-SUMIF($N$6:N284,"&gt;"&amp;$B$10,$M$6:M284)))))),"")</f>
        <v/>
      </c>
      <c r="AB285" s="107"/>
    </row>
    <row r="286" spans="4:28" x14ac:dyDescent="0.25">
      <c r="D286" s="63"/>
      <c r="E286" s="2" t="str">
        <f t="shared" ca="1" si="77"/>
        <v/>
      </c>
      <c r="F286" s="11" t="str">
        <f t="shared" ca="1" si="70"/>
        <v/>
      </c>
      <c r="G286" s="11" t="str">
        <f t="shared" ca="1" si="71"/>
        <v/>
      </c>
      <c r="H286" s="12" t="str">
        <f t="shared" ca="1" si="67"/>
        <v/>
      </c>
      <c r="I286" s="11" t="str">
        <f t="shared" ca="1" si="72"/>
        <v/>
      </c>
      <c r="J286" s="107"/>
      <c r="K286" s="107"/>
      <c r="L286" s="107"/>
      <c r="M286" s="103" t="str">
        <f ca="1">IF(N286&lt;=$B$9,IF(N286&lt;$B$10,0,IF(N286=$B$10,SUM($T$6:T286),IF(N286=$B$10+1,IF((Q286-T286)&lt;=$M$5,(Q286-T286),$M$5),IF((Q286-T286)&lt;=$M$5-SUMIF($N$6:N285,"&gt;"&amp;$B$10,$M$6:M285),(Q286-T286),($M$5-SUMIF($N$6:N285,"&gt;"&amp;$B$10,$M$6:M285)))))),"")</f>
        <v/>
      </c>
      <c r="N286" s="30" t="str">
        <f t="shared" ca="1" si="78"/>
        <v/>
      </c>
      <c r="O286" s="110" t="str">
        <f t="shared" ca="1" si="73"/>
        <v/>
      </c>
      <c r="P286" s="110" t="str">
        <f t="shared" ca="1" si="81"/>
        <v/>
      </c>
      <c r="Q286" s="61" t="str">
        <f t="shared" ca="1" si="68"/>
        <v/>
      </c>
      <c r="R286" s="31" t="str">
        <f t="shared" ca="1" si="74"/>
        <v/>
      </c>
      <c r="S286" s="27" t="str">
        <f t="shared" ca="1" si="79"/>
        <v/>
      </c>
      <c r="T286" s="41" t="str">
        <f t="shared" ca="1" si="82"/>
        <v/>
      </c>
      <c r="U286" s="46"/>
      <c r="W286" s="51" t="str">
        <f t="shared" ca="1" si="80"/>
        <v/>
      </c>
      <c r="X286" s="8" t="str">
        <f t="shared" ca="1" si="75"/>
        <v/>
      </c>
      <c r="Y286" s="58" t="str">
        <f t="shared" ca="1" si="69"/>
        <v/>
      </c>
      <c r="Z286" s="59" t="str">
        <f t="shared" ca="1" si="76"/>
        <v/>
      </c>
      <c r="AA286" s="101" t="str">
        <f ca="1">IF(N286&lt;=$B$9,IF(N286&lt;$B$10,0,IF(N286=$B$10,SUM($T$6:T286),IF(N286=$B$10+1,IF((Y286-T286)&lt;=$T$5,(Y286-T286),$T$5),IF((Y286-T286)&lt;=$T$5-SUMIF($N$6:N285,"&gt;"&amp;$B$10,$M$6:M285),(Y286-T286),($T$5-SUMIF($N$6:N285,"&gt;"&amp;$B$10,$M$6:M285)))))),"")</f>
        <v/>
      </c>
      <c r="AB286" s="107"/>
    </row>
    <row r="287" spans="4:28" x14ac:dyDescent="0.25">
      <c r="D287" s="63"/>
      <c r="E287" s="2" t="str">
        <f t="shared" ca="1" si="77"/>
        <v/>
      </c>
      <c r="F287" s="11" t="str">
        <f t="shared" ca="1" si="70"/>
        <v/>
      </c>
      <c r="G287" s="11" t="str">
        <f t="shared" ca="1" si="71"/>
        <v/>
      </c>
      <c r="H287" s="12" t="str">
        <f t="shared" ca="1" si="67"/>
        <v/>
      </c>
      <c r="I287" s="11" t="str">
        <f t="shared" ca="1" si="72"/>
        <v/>
      </c>
      <c r="J287" s="107"/>
      <c r="K287" s="107"/>
      <c r="L287" s="107"/>
      <c r="M287" s="103" t="str">
        <f ca="1">IF(N287&lt;=$B$9,IF(N287&lt;$B$10,0,IF(N287=$B$10,SUM($T$6:T287),IF(N287=$B$10+1,IF((Q287-T287)&lt;=$M$5,(Q287-T287),$M$5),IF((Q287-T287)&lt;=$M$5-SUMIF($N$6:N286,"&gt;"&amp;$B$10,$M$6:M286),(Q287-T287),($M$5-SUMIF($N$6:N286,"&gt;"&amp;$B$10,$M$6:M286)))))),"")</f>
        <v/>
      </c>
      <c r="N287" s="30" t="str">
        <f t="shared" ca="1" si="78"/>
        <v/>
      </c>
      <c r="O287" s="110" t="str">
        <f t="shared" ca="1" si="73"/>
        <v/>
      </c>
      <c r="P287" s="110" t="str">
        <f t="shared" ca="1" si="81"/>
        <v/>
      </c>
      <c r="Q287" s="61" t="str">
        <f t="shared" ca="1" si="68"/>
        <v/>
      </c>
      <c r="R287" s="31" t="str">
        <f t="shared" ca="1" si="74"/>
        <v/>
      </c>
      <c r="S287" s="27" t="str">
        <f t="shared" ca="1" si="79"/>
        <v/>
      </c>
      <c r="T287" s="41" t="str">
        <f t="shared" ca="1" si="82"/>
        <v/>
      </c>
      <c r="U287" s="46"/>
      <c r="W287" s="51" t="str">
        <f t="shared" ca="1" si="80"/>
        <v/>
      </c>
      <c r="X287" s="8" t="str">
        <f t="shared" ca="1" si="75"/>
        <v/>
      </c>
      <c r="Y287" s="58" t="str">
        <f t="shared" ca="1" si="69"/>
        <v/>
      </c>
      <c r="Z287" s="59" t="str">
        <f t="shared" ca="1" si="76"/>
        <v/>
      </c>
      <c r="AA287" s="101" t="str">
        <f ca="1">IF(N287&lt;=$B$9,IF(N287&lt;$B$10,0,IF(N287=$B$10,SUM($T$6:T287),IF(N287=$B$10+1,IF((Y287-T287)&lt;=$T$5,(Y287-T287),$T$5),IF((Y287-T287)&lt;=$T$5-SUMIF($N$6:N286,"&gt;"&amp;$B$10,$M$6:M286),(Y287-T287),($T$5-SUMIF($N$6:N286,"&gt;"&amp;$B$10,$M$6:M286)))))),"")</f>
        <v/>
      </c>
      <c r="AB287" s="107"/>
    </row>
    <row r="288" spans="4:28" x14ac:dyDescent="0.25">
      <c r="D288" s="63"/>
      <c r="E288" s="2" t="str">
        <f t="shared" ca="1" si="77"/>
        <v/>
      </c>
      <c r="F288" s="11" t="str">
        <f t="shared" ca="1" si="70"/>
        <v/>
      </c>
      <c r="G288" s="11" t="str">
        <f t="shared" ca="1" si="71"/>
        <v/>
      </c>
      <c r="H288" s="12" t="str">
        <f t="shared" ca="1" si="67"/>
        <v/>
      </c>
      <c r="I288" s="11" t="str">
        <f t="shared" ca="1" si="72"/>
        <v/>
      </c>
      <c r="J288" s="107"/>
      <c r="K288" s="107"/>
      <c r="L288" s="107"/>
      <c r="M288" s="103" t="str">
        <f ca="1">IF(N288&lt;=$B$9,IF(N288&lt;$B$10,0,IF(N288=$B$10,SUM($T$6:T288),IF(N288=$B$10+1,IF((Q288-T288)&lt;=$M$5,(Q288-T288),$M$5),IF((Q288-T288)&lt;=$M$5-SUMIF($N$6:N287,"&gt;"&amp;$B$10,$M$6:M287),(Q288-T288),($M$5-SUMIF($N$6:N287,"&gt;"&amp;$B$10,$M$6:M287)))))),"")</f>
        <v/>
      </c>
      <c r="N288" s="30" t="str">
        <f t="shared" ca="1" si="78"/>
        <v/>
      </c>
      <c r="O288" s="110" t="str">
        <f t="shared" ca="1" si="73"/>
        <v/>
      </c>
      <c r="P288" s="110" t="str">
        <f t="shared" ca="1" si="81"/>
        <v/>
      </c>
      <c r="Q288" s="61" t="str">
        <f t="shared" ca="1" si="68"/>
        <v/>
      </c>
      <c r="R288" s="31" t="str">
        <f t="shared" ca="1" si="74"/>
        <v/>
      </c>
      <c r="S288" s="27" t="str">
        <f t="shared" ca="1" si="79"/>
        <v/>
      </c>
      <c r="T288" s="41" t="str">
        <f t="shared" ca="1" si="82"/>
        <v/>
      </c>
      <c r="U288" s="46"/>
      <c r="W288" s="51" t="str">
        <f t="shared" ca="1" si="80"/>
        <v/>
      </c>
      <c r="X288" s="8" t="str">
        <f t="shared" ca="1" si="75"/>
        <v/>
      </c>
      <c r="Y288" s="58" t="str">
        <f t="shared" ca="1" si="69"/>
        <v/>
      </c>
      <c r="Z288" s="59" t="str">
        <f t="shared" ca="1" si="76"/>
        <v/>
      </c>
      <c r="AA288" s="101" t="str">
        <f ca="1">IF(N288&lt;=$B$9,IF(N288&lt;$B$10,0,IF(N288=$B$10,SUM($T$6:T288),IF(N288=$B$10+1,IF((Y288-T288)&lt;=$T$5,(Y288-T288),$T$5),IF((Y288-T288)&lt;=$T$5-SUMIF($N$6:N287,"&gt;"&amp;$B$10,$M$6:M287),(Y288-T288),($T$5-SUMIF($N$6:N287,"&gt;"&amp;$B$10,$M$6:M287)))))),"")</f>
        <v/>
      </c>
      <c r="AB288" s="107"/>
    </row>
    <row r="289" spans="4:28" x14ac:dyDescent="0.25">
      <c r="D289" s="63"/>
      <c r="E289" s="2" t="str">
        <f t="shared" ca="1" si="77"/>
        <v/>
      </c>
      <c r="F289" s="11" t="str">
        <f t="shared" ca="1" si="70"/>
        <v/>
      </c>
      <c r="G289" s="11" t="str">
        <f t="shared" ca="1" si="71"/>
        <v/>
      </c>
      <c r="H289" s="12" t="str">
        <f t="shared" ca="1" si="67"/>
        <v/>
      </c>
      <c r="I289" s="11" t="str">
        <f t="shared" ca="1" si="72"/>
        <v/>
      </c>
      <c r="J289" s="107"/>
      <c r="K289" s="107"/>
      <c r="L289" s="107"/>
      <c r="M289" s="103" t="str">
        <f ca="1">IF(N289&lt;=$B$9,IF(N289&lt;$B$10,0,IF(N289=$B$10,SUM($T$6:T289),IF(N289=$B$10+1,IF((Q289-T289)&lt;=$M$5,(Q289-T289),$M$5),IF((Q289-T289)&lt;=$M$5-SUMIF($N$6:N288,"&gt;"&amp;$B$10,$M$6:M288),(Q289-T289),($M$5-SUMIF($N$6:N288,"&gt;"&amp;$B$10,$M$6:M288)))))),"")</f>
        <v/>
      </c>
      <c r="N289" s="30" t="str">
        <f t="shared" ca="1" si="78"/>
        <v/>
      </c>
      <c r="O289" s="110" t="str">
        <f t="shared" ca="1" si="73"/>
        <v/>
      </c>
      <c r="P289" s="110" t="str">
        <f t="shared" ca="1" si="81"/>
        <v/>
      </c>
      <c r="Q289" s="61" t="str">
        <f t="shared" ca="1" si="68"/>
        <v/>
      </c>
      <c r="R289" s="31" t="str">
        <f t="shared" ca="1" si="74"/>
        <v/>
      </c>
      <c r="S289" s="27" t="str">
        <f t="shared" ca="1" si="79"/>
        <v/>
      </c>
      <c r="T289" s="41" t="str">
        <f t="shared" ca="1" si="82"/>
        <v/>
      </c>
      <c r="U289" s="46"/>
      <c r="W289" s="51" t="str">
        <f t="shared" ca="1" si="80"/>
        <v/>
      </c>
      <c r="X289" s="8" t="str">
        <f t="shared" ca="1" si="75"/>
        <v/>
      </c>
      <c r="Y289" s="58" t="str">
        <f t="shared" ca="1" si="69"/>
        <v/>
      </c>
      <c r="Z289" s="59" t="str">
        <f t="shared" ca="1" si="76"/>
        <v/>
      </c>
      <c r="AA289" s="101" t="str">
        <f ca="1">IF(N289&lt;=$B$9,IF(N289&lt;$B$10,0,IF(N289=$B$10,SUM($T$6:T289),IF(N289=$B$10+1,IF((Y289-T289)&lt;=$T$5,(Y289-T289),$T$5),IF((Y289-T289)&lt;=$T$5-SUMIF($N$6:N288,"&gt;"&amp;$B$10,$M$6:M288),(Y289-T289),($T$5-SUMIF($N$6:N288,"&gt;"&amp;$B$10,$M$6:M288)))))),"")</f>
        <v/>
      </c>
      <c r="AB289" s="107"/>
    </row>
    <row r="290" spans="4:28" x14ac:dyDescent="0.25">
      <c r="D290" s="63"/>
      <c r="E290" s="2" t="str">
        <f t="shared" ca="1" si="77"/>
        <v/>
      </c>
      <c r="F290" s="11" t="str">
        <f t="shared" ca="1" si="70"/>
        <v/>
      </c>
      <c r="G290" s="11" t="str">
        <f t="shared" ca="1" si="71"/>
        <v/>
      </c>
      <c r="H290" s="12" t="str">
        <f t="shared" ca="1" si="67"/>
        <v/>
      </c>
      <c r="I290" s="11" t="str">
        <f t="shared" ca="1" si="72"/>
        <v/>
      </c>
      <c r="J290" s="107"/>
      <c r="K290" s="107"/>
      <c r="L290" s="107"/>
      <c r="M290" s="103" t="str">
        <f ca="1">IF(N290&lt;=$B$9,IF(N290&lt;$B$10,0,IF(N290=$B$10,SUM($T$6:T290),IF(N290=$B$10+1,IF((Q290-T290)&lt;=$M$5,(Q290-T290),$M$5),IF((Q290-T290)&lt;=$M$5-SUMIF($N$6:N289,"&gt;"&amp;$B$10,$M$6:M289),(Q290-T290),($M$5-SUMIF($N$6:N289,"&gt;"&amp;$B$10,$M$6:M289)))))),"")</f>
        <v/>
      </c>
      <c r="N290" s="30" t="str">
        <f t="shared" ca="1" si="78"/>
        <v/>
      </c>
      <c r="O290" s="110" t="str">
        <f t="shared" ca="1" si="73"/>
        <v/>
      </c>
      <c r="P290" s="110" t="str">
        <f t="shared" ca="1" si="81"/>
        <v/>
      </c>
      <c r="Q290" s="61" t="str">
        <f t="shared" ca="1" si="68"/>
        <v/>
      </c>
      <c r="R290" s="31" t="str">
        <f t="shared" ca="1" si="74"/>
        <v/>
      </c>
      <c r="S290" s="27" t="str">
        <f t="shared" ca="1" si="79"/>
        <v/>
      </c>
      <c r="T290" s="41" t="str">
        <f t="shared" ca="1" si="82"/>
        <v/>
      </c>
      <c r="U290" s="46"/>
      <c r="W290" s="51" t="str">
        <f t="shared" ca="1" si="80"/>
        <v/>
      </c>
      <c r="X290" s="8" t="str">
        <f t="shared" ca="1" si="75"/>
        <v/>
      </c>
      <c r="Y290" s="58" t="str">
        <f t="shared" ca="1" si="69"/>
        <v/>
      </c>
      <c r="Z290" s="59" t="str">
        <f t="shared" ca="1" si="76"/>
        <v/>
      </c>
      <c r="AA290" s="101" t="str">
        <f ca="1">IF(N290&lt;=$B$9,IF(N290&lt;$B$10,0,IF(N290=$B$10,SUM($T$6:T290),IF(N290=$B$10+1,IF((Y290-T290)&lt;=$T$5,(Y290-T290),$T$5),IF((Y290-T290)&lt;=$T$5-SUMIF($N$6:N289,"&gt;"&amp;$B$10,$M$6:M289),(Y290-T290),($T$5-SUMIF($N$6:N289,"&gt;"&amp;$B$10,$M$6:M289)))))),"")</f>
        <v/>
      </c>
      <c r="AB290" s="107"/>
    </row>
    <row r="291" spans="4:28" x14ac:dyDescent="0.25">
      <c r="D291" s="63"/>
      <c r="E291" s="2" t="str">
        <f t="shared" ca="1" si="77"/>
        <v/>
      </c>
      <c r="F291" s="11" t="str">
        <f t="shared" ca="1" si="70"/>
        <v/>
      </c>
      <c r="G291" s="11" t="str">
        <f t="shared" ca="1" si="71"/>
        <v/>
      </c>
      <c r="H291" s="12" t="str">
        <f t="shared" ca="1" si="67"/>
        <v/>
      </c>
      <c r="I291" s="11" t="str">
        <f t="shared" ca="1" si="72"/>
        <v/>
      </c>
      <c r="J291" s="107"/>
      <c r="K291" s="107"/>
      <c r="L291" s="107"/>
      <c r="M291" s="103" t="str">
        <f ca="1">IF(N291&lt;=$B$9,IF(N291&lt;$B$10,0,IF(N291=$B$10,SUM($T$6:T291),IF(N291=$B$10+1,IF((Q291-T291)&lt;=$M$5,(Q291-T291),$M$5),IF((Q291-T291)&lt;=$M$5-SUMIF($N$6:N290,"&gt;"&amp;$B$10,$M$6:M290),(Q291-T291),($M$5-SUMIF($N$6:N290,"&gt;"&amp;$B$10,$M$6:M290)))))),"")</f>
        <v/>
      </c>
      <c r="N291" s="30" t="str">
        <f t="shared" ca="1" si="78"/>
        <v/>
      </c>
      <c r="O291" s="110" t="str">
        <f t="shared" ca="1" si="73"/>
        <v/>
      </c>
      <c r="P291" s="110" t="str">
        <f t="shared" ca="1" si="81"/>
        <v/>
      </c>
      <c r="Q291" s="61" t="str">
        <f t="shared" ca="1" si="68"/>
        <v/>
      </c>
      <c r="R291" s="31" t="str">
        <f t="shared" ca="1" si="74"/>
        <v/>
      </c>
      <c r="S291" s="27" t="str">
        <f t="shared" ca="1" si="79"/>
        <v/>
      </c>
      <c r="T291" s="41" t="str">
        <f t="shared" ca="1" si="82"/>
        <v/>
      </c>
      <c r="U291" s="46"/>
      <c r="W291" s="51" t="str">
        <f t="shared" ca="1" si="80"/>
        <v/>
      </c>
      <c r="X291" s="8" t="str">
        <f t="shared" ca="1" si="75"/>
        <v/>
      </c>
      <c r="Y291" s="58" t="str">
        <f t="shared" ca="1" si="69"/>
        <v/>
      </c>
      <c r="Z291" s="59" t="str">
        <f t="shared" ca="1" si="76"/>
        <v/>
      </c>
      <c r="AA291" s="101" t="str">
        <f ca="1">IF(N291&lt;=$B$9,IF(N291&lt;$B$10,0,IF(N291=$B$10,SUM($T$6:T291),IF(N291=$B$10+1,IF((Y291-T291)&lt;=$T$5,(Y291-T291),$T$5),IF((Y291-T291)&lt;=$T$5-SUMIF($N$6:N290,"&gt;"&amp;$B$10,$M$6:M290),(Y291-T291),($T$5-SUMIF($N$6:N290,"&gt;"&amp;$B$10,$M$6:M290)))))),"")</f>
        <v/>
      </c>
      <c r="AB291" s="107"/>
    </row>
    <row r="292" spans="4:28" x14ac:dyDescent="0.25">
      <c r="D292" s="63"/>
      <c r="E292" s="2" t="str">
        <f t="shared" ca="1" si="77"/>
        <v/>
      </c>
      <c r="F292" s="11" t="str">
        <f t="shared" ca="1" si="70"/>
        <v/>
      </c>
      <c r="G292" s="11" t="str">
        <f t="shared" ca="1" si="71"/>
        <v/>
      </c>
      <c r="H292" s="12" t="str">
        <f t="shared" ca="1" si="67"/>
        <v/>
      </c>
      <c r="I292" s="11" t="str">
        <f t="shared" ca="1" si="72"/>
        <v/>
      </c>
      <c r="J292" s="107"/>
      <c r="K292" s="107"/>
      <c r="L292" s="107"/>
      <c r="M292" s="103" t="str">
        <f ca="1">IF(N292&lt;=$B$9,IF(N292&lt;$B$10,0,IF(N292=$B$10,SUM($T$6:T292),IF(N292=$B$10+1,IF((Q292-T292)&lt;=$M$5,(Q292-T292),$M$5),IF((Q292-T292)&lt;=$M$5-SUMIF($N$6:N291,"&gt;"&amp;$B$10,$M$6:M291),(Q292-T292),($M$5-SUMIF($N$6:N291,"&gt;"&amp;$B$10,$M$6:M291)))))),"")</f>
        <v/>
      </c>
      <c r="N292" s="30" t="str">
        <f t="shared" ca="1" si="78"/>
        <v/>
      </c>
      <c r="O292" s="110" t="str">
        <f t="shared" ca="1" si="73"/>
        <v/>
      </c>
      <c r="P292" s="110" t="str">
        <f t="shared" ca="1" si="81"/>
        <v/>
      </c>
      <c r="Q292" s="61" t="str">
        <f t="shared" ca="1" si="68"/>
        <v/>
      </c>
      <c r="R292" s="31" t="str">
        <f t="shared" ca="1" si="74"/>
        <v/>
      </c>
      <c r="S292" s="27" t="str">
        <f t="shared" ca="1" si="79"/>
        <v/>
      </c>
      <c r="T292" s="41" t="str">
        <f t="shared" ca="1" si="82"/>
        <v/>
      </c>
      <c r="U292" s="46"/>
      <c r="W292" s="51" t="str">
        <f t="shared" ca="1" si="80"/>
        <v/>
      </c>
      <c r="X292" s="8" t="str">
        <f t="shared" ca="1" si="75"/>
        <v/>
      </c>
      <c r="Y292" s="58" t="str">
        <f t="shared" ca="1" si="69"/>
        <v/>
      </c>
      <c r="Z292" s="59" t="str">
        <f t="shared" ca="1" si="76"/>
        <v/>
      </c>
      <c r="AA292" s="101" t="str">
        <f ca="1">IF(N292&lt;=$B$9,IF(N292&lt;$B$10,0,IF(N292=$B$10,SUM($T$6:T292),IF(N292=$B$10+1,IF((Y292-T292)&lt;=$T$5,(Y292-T292),$T$5),IF((Y292-T292)&lt;=$T$5-SUMIF($N$6:N291,"&gt;"&amp;$B$10,$M$6:M291),(Y292-T292),($T$5-SUMIF($N$6:N291,"&gt;"&amp;$B$10,$M$6:M291)))))),"")</f>
        <v/>
      </c>
      <c r="AB292" s="107"/>
    </row>
    <row r="293" spans="4:28" x14ac:dyDescent="0.25">
      <c r="D293" s="63"/>
      <c r="E293" s="2" t="str">
        <f t="shared" ca="1" si="77"/>
        <v/>
      </c>
      <c r="F293" s="11" t="str">
        <f t="shared" ca="1" si="70"/>
        <v/>
      </c>
      <c r="G293" s="11" t="str">
        <f t="shared" ca="1" si="71"/>
        <v/>
      </c>
      <c r="H293" s="12" t="str">
        <f t="shared" ca="1" si="67"/>
        <v/>
      </c>
      <c r="I293" s="11" t="str">
        <f t="shared" ca="1" si="72"/>
        <v/>
      </c>
      <c r="J293" s="107"/>
      <c r="K293" s="107"/>
      <c r="L293" s="107"/>
      <c r="M293" s="103" t="str">
        <f ca="1">IF(N293&lt;=$B$9,IF(N293&lt;$B$10,0,IF(N293=$B$10,SUM($T$6:T293),IF(N293=$B$10+1,IF((Q293-T293)&lt;=$M$5,(Q293-T293),$M$5),IF((Q293-T293)&lt;=$M$5-SUMIF($N$6:N292,"&gt;"&amp;$B$10,$M$6:M292),(Q293-T293),($M$5-SUMIF($N$6:N292,"&gt;"&amp;$B$10,$M$6:M292)))))),"")</f>
        <v/>
      </c>
      <c r="N293" s="30" t="str">
        <f t="shared" ca="1" si="78"/>
        <v/>
      </c>
      <c r="O293" s="110" t="str">
        <f t="shared" ca="1" si="73"/>
        <v/>
      </c>
      <c r="P293" s="110" t="str">
        <f t="shared" ca="1" si="81"/>
        <v/>
      </c>
      <c r="Q293" s="61" t="str">
        <f t="shared" ca="1" si="68"/>
        <v/>
      </c>
      <c r="R293" s="31" t="str">
        <f t="shared" ca="1" si="74"/>
        <v/>
      </c>
      <c r="S293" s="27" t="str">
        <f t="shared" ca="1" si="79"/>
        <v/>
      </c>
      <c r="T293" s="41" t="str">
        <f t="shared" ca="1" si="82"/>
        <v/>
      </c>
      <c r="U293" s="46"/>
      <c r="W293" s="51" t="str">
        <f t="shared" ca="1" si="80"/>
        <v/>
      </c>
      <c r="X293" s="8" t="str">
        <f t="shared" ca="1" si="75"/>
        <v/>
      </c>
      <c r="Y293" s="58" t="str">
        <f t="shared" ca="1" si="69"/>
        <v/>
      </c>
      <c r="Z293" s="59" t="str">
        <f t="shared" ca="1" si="76"/>
        <v/>
      </c>
      <c r="AA293" s="101" t="str">
        <f ca="1">IF(N293&lt;=$B$9,IF(N293&lt;$B$10,0,IF(N293=$B$10,SUM($T$6:T293),IF(N293=$B$10+1,IF((Y293-T293)&lt;=$T$5,(Y293-T293),$T$5),IF((Y293-T293)&lt;=$T$5-SUMIF($N$6:N292,"&gt;"&amp;$B$10,$M$6:M292),(Y293-T293),($T$5-SUMIF($N$6:N292,"&gt;"&amp;$B$10,$M$6:M292)))))),"")</f>
        <v/>
      </c>
      <c r="AB293" s="107"/>
    </row>
    <row r="294" spans="4:28" x14ac:dyDescent="0.25">
      <c r="D294" s="63"/>
      <c r="E294" s="2" t="str">
        <f t="shared" ca="1" si="77"/>
        <v/>
      </c>
      <c r="F294" s="11" t="str">
        <f t="shared" ca="1" si="70"/>
        <v/>
      </c>
      <c r="G294" s="11" t="str">
        <f t="shared" ca="1" si="71"/>
        <v/>
      </c>
      <c r="H294" s="12" t="str">
        <f t="shared" ca="1" si="67"/>
        <v/>
      </c>
      <c r="I294" s="11" t="str">
        <f t="shared" ca="1" si="72"/>
        <v/>
      </c>
      <c r="J294" s="107"/>
      <c r="K294" s="107"/>
      <c r="L294" s="107"/>
      <c r="M294" s="103" t="str">
        <f ca="1">IF(N294&lt;=$B$9,IF(N294&lt;$B$10,0,IF(N294=$B$10,SUM($T$6:T294),IF(N294=$B$10+1,IF((Q294-T294)&lt;=$M$5,(Q294-T294),$M$5),IF((Q294-T294)&lt;=$M$5-SUMIF($N$6:N293,"&gt;"&amp;$B$10,$M$6:M293),(Q294-T294),($M$5-SUMIF($N$6:N293,"&gt;"&amp;$B$10,$M$6:M293)))))),"")</f>
        <v/>
      </c>
      <c r="N294" s="30" t="str">
        <f t="shared" ca="1" si="78"/>
        <v/>
      </c>
      <c r="O294" s="110" t="str">
        <f t="shared" ca="1" si="73"/>
        <v/>
      </c>
      <c r="P294" s="110" t="str">
        <f t="shared" ca="1" si="81"/>
        <v/>
      </c>
      <c r="Q294" s="61" t="str">
        <f t="shared" ca="1" si="68"/>
        <v/>
      </c>
      <c r="R294" s="31" t="str">
        <f t="shared" ca="1" si="74"/>
        <v/>
      </c>
      <c r="S294" s="27" t="str">
        <f t="shared" ca="1" si="79"/>
        <v/>
      </c>
      <c r="T294" s="41" t="str">
        <f t="shared" ca="1" si="82"/>
        <v/>
      </c>
      <c r="U294" s="46"/>
      <c r="W294" s="51" t="str">
        <f t="shared" ca="1" si="80"/>
        <v/>
      </c>
      <c r="X294" s="8" t="str">
        <f t="shared" ca="1" si="75"/>
        <v/>
      </c>
      <c r="Y294" s="58" t="str">
        <f t="shared" ca="1" si="69"/>
        <v/>
      </c>
      <c r="Z294" s="59" t="str">
        <f t="shared" ca="1" si="76"/>
        <v/>
      </c>
      <c r="AA294" s="101" t="str">
        <f ca="1">IF(N294&lt;=$B$9,IF(N294&lt;$B$10,0,IF(N294=$B$10,SUM($T$6:T294),IF(N294=$B$10+1,IF((Y294-T294)&lt;=$T$5,(Y294-T294),$T$5),IF((Y294-T294)&lt;=$T$5-SUMIF($N$6:N293,"&gt;"&amp;$B$10,$M$6:M293),(Y294-T294),($T$5-SUMIF($N$6:N293,"&gt;"&amp;$B$10,$M$6:M293)))))),"")</f>
        <v/>
      </c>
      <c r="AB294" s="107"/>
    </row>
    <row r="295" spans="4:28" x14ac:dyDescent="0.25">
      <c r="D295" s="63"/>
      <c r="E295" s="2" t="str">
        <f t="shared" ca="1" si="77"/>
        <v/>
      </c>
      <c r="F295" s="11" t="str">
        <f t="shared" ca="1" si="70"/>
        <v/>
      </c>
      <c r="G295" s="11" t="str">
        <f t="shared" ca="1" si="71"/>
        <v/>
      </c>
      <c r="H295" s="12" t="str">
        <f t="shared" ca="1" si="67"/>
        <v/>
      </c>
      <c r="I295" s="11" t="str">
        <f t="shared" ca="1" si="72"/>
        <v/>
      </c>
      <c r="J295" s="107"/>
      <c r="K295" s="107"/>
      <c r="L295" s="107"/>
      <c r="M295" s="103" t="str">
        <f ca="1">IF(N295&lt;=$B$9,IF(N295&lt;$B$10,0,IF(N295=$B$10,SUM($T$6:T295),IF(N295=$B$10+1,IF((Q295-T295)&lt;=$M$5,(Q295-T295),$M$5),IF((Q295-T295)&lt;=$M$5-SUMIF($N$6:N294,"&gt;"&amp;$B$10,$M$6:M294),(Q295-T295),($M$5-SUMIF($N$6:N294,"&gt;"&amp;$B$10,$M$6:M294)))))),"")</f>
        <v/>
      </c>
      <c r="N295" s="30" t="str">
        <f t="shared" ca="1" si="78"/>
        <v/>
      </c>
      <c r="O295" s="110" t="str">
        <f t="shared" ca="1" si="73"/>
        <v/>
      </c>
      <c r="P295" s="110" t="str">
        <f t="shared" ca="1" si="81"/>
        <v/>
      </c>
      <c r="Q295" s="61" t="str">
        <f t="shared" ca="1" si="68"/>
        <v/>
      </c>
      <c r="R295" s="31" t="str">
        <f t="shared" ca="1" si="74"/>
        <v/>
      </c>
      <c r="S295" s="27" t="str">
        <f t="shared" ca="1" si="79"/>
        <v/>
      </c>
      <c r="T295" s="41" t="str">
        <f t="shared" ca="1" si="82"/>
        <v/>
      </c>
      <c r="U295" s="46"/>
      <c r="W295" s="51" t="str">
        <f t="shared" ca="1" si="80"/>
        <v/>
      </c>
      <c r="X295" s="8" t="str">
        <f t="shared" ca="1" si="75"/>
        <v/>
      </c>
      <c r="Y295" s="58" t="str">
        <f t="shared" ca="1" si="69"/>
        <v/>
      </c>
      <c r="Z295" s="59" t="str">
        <f t="shared" ca="1" si="76"/>
        <v/>
      </c>
      <c r="AA295" s="101" t="str">
        <f ca="1">IF(N295&lt;=$B$9,IF(N295&lt;$B$10,0,IF(N295=$B$10,SUM($T$6:T295),IF(N295=$B$10+1,IF((Y295-T295)&lt;=$T$5,(Y295-T295),$T$5),IF((Y295-T295)&lt;=$T$5-SUMIF($N$6:N294,"&gt;"&amp;$B$10,$M$6:M294),(Y295-T295),($T$5-SUMIF($N$6:N294,"&gt;"&amp;$B$10,$M$6:M294)))))),"")</f>
        <v/>
      </c>
      <c r="AB295" s="107"/>
    </row>
    <row r="296" spans="4:28" x14ac:dyDescent="0.25">
      <c r="D296" s="63"/>
      <c r="E296" s="2" t="str">
        <f t="shared" ca="1" si="77"/>
        <v/>
      </c>
      <c r="F296" s="11" t="str">
        <f t="shared" ca="1" si="70"/>
        <v/>
      </c>
      <c r="G296" s="11" t="str">
        <f t="shared" ca="1" si="71"/>
        <v/>
      </c>
      <c r="H296" s="12" t="str">
        <f t="shared" ca="1" si="67"/>
        <v/>
      </c>
      <c r="I296" s="11" t="str">
        <f t="shared" ca="1" si="72"/>
        <v/>
      </c>
      <c r="J296" s="107"/>
      <c r="K296" s="107"/>
      <c r="L296" s="107"/>
      <c r="M296" s="103" t="str">
        <f ca="1">IF(N296&lt;=$B$9,IF(N296&lt;$B$10,0,IF(N296=$B$10,SUM($T$6:T296),IF(N296=$B$10+1,IF((Q296-T296)&lt;=$M$5,(Q296-T296),$M$5),IF((Q296-T296)&lt;=$M$5-SUMIF($N$6:N295,"&gt;"&amp;$B$10,$M$6:M295),(Q296-T296),($M$5-SUMIF($N$6:N295,"&gt;"&amp;$B$10,$M$6:M295)))))),"")</f>
        <v/>
      </c>
      <c r="N296" s="30" t="str">
        <f t="shared" ca="1" si="78"/>
        <v/>
      </c>
      <c r="O296" s="110" t="str">
        <f t="shared" ca="1" si="73"/>
        <v/>
      </c>
      <c r="P296" s="110" t="str">
        <f t="shared" ca="1" si="81"/>
        <v/>
      </c>
      <c r="Q296" s="61" t="str">
        <f t="shared" ca="1" si="68"/>
        <v/>
      </c>
      <c r="R296" s="31" t="str">
        <f t="shared" ca="1" si="74"/>
        <v/>
      </c>
      <c r="S296" s="27" t="str">
        <f t="shared" ca="1" si="79"/>
        <v/>
      </c>
      <c r="T296" s="41" t="str">
        <f t="shared" ca="1" si="82"/>
        <v/>
      </c>
      <c r="U296" s="46"/>
      <c r="W296" s="51" t="str">
        <f t="shared" ca="1" si="80"/>
        <v/>
      </c>
      <c r="X296" s="8" t="str">
        <f t="shared" ca="1" si="75"/>
        <v/>
      </c>
      <c r="Y296" s="58" t="str">
        <f t="shared" ca="1" si="69"/>
        <v/>
      </c>
      <c r="Z296" s="59" t="str">
        <f t="shared" ca="1" si="76"/>
        <v/>
      </c>
      <c r="AA296" s="101" t="str">
        <f ca="1">IF(N296&lt;=$B$9,IF(N296&lt;$B$10,0,IF(N296=$B$10,SUM($T$6:T296),IF(N296=$B$10+1,IF((Y296-T296)&lt;=$T$5,(Y296-T296),$T$5),IF((Y296-T296)&lt;=$T$5-SUMIF($N$6:N295,"&gt;"&amp;$B$10,$M$6:M295),(Y296-T296),($T$5-SUMIF($N$6:N295,"&gt;"&amp;$B$10,$M$6:M295)))))),"")</f>
        <v/>
      </c>
      <c r="AB296" s="107"/>
    </row>
    <row r="297" spans="4:28" x14ac:dyDescent="0.25">
      <c r="D297" s="63"/>
      <c r="E297" s="2" t="str">
        <f t="shared" ca="1" si="77"/>
        <v/>
      </c>
      <c r="F297" s="11" t="str">
        <f t="shared" ca="1" si="70"/>
        <v/>
      </c>
      <c r="G297" s="11" t="str">
        <f t="shared" ca="1" si="71"/>
        <v/>
      </c>
      <c r="H297" s="12" t="str">
        <f t="shared" ca="1" si="67"/>
        <v/>
      </c>
      <c r="I297" s="11" t="str">
        <f t="shared" ca="1" si="72"/>
        <v/>
      </c>
      <c r="J297" s="107"/>
      <c r="K297" s="107"/>
      <c r="L297" s="107"/>
      <c r="M297" s="103" t="str">
        <f ca="1">IF(N297&lt;=$B$9,IF(N297&lt;$B$10,0,IF(N297=$B$10,SUM($T$6:T297),IF(N297=$B$10+1,IF((Q297-T297)&lt;=$M$5,(Q297-T297),$M$5),IF((Q297-T297)&lt;=$M$5-SUMIF($N$6:N296,"&gt;"&amp;$B$10,$M$6:M296),(Q297-T297),($M$5-SUMIF($N$6:N296,"&gt;"&amp;$B$10,$M$6:M296)))))),"")</f>
        <v/>
      </c>
      <c r="N297" s="30" t="str">
        <f t="shared" ca="1" si="78"/>
        <v/>
      </c>
      <c r="O297" s="110" t="str">
        <f t="shared" ca="1" si="73"/>
        <v/>
      </c>
      <c r="P297" s="110" t="str">
        <f t="shared" ca="1" si="81"/>
        <v/>
      </c>
      <c r="Q297" s="61" t="str">
        <f t="shared" ca="1" si="68"/>
        <v/>
      </c>
      <c r="R297" s="31" t="str">
        <f t="shared" ca="1" si="74"/>
        <v/>
      </c>
      <c r="S297" s="27" t="str">
        <f t="shared" ca="1" si="79"/>
        <v/>
      </c>
      <c r="T297" s="41" t="str">
        <f t="shared" ca="1" si="82"/>
        <v/>
      </c>
      <c r="U297" s="46"/>
      <c r="W297" s="51" t="str">
        <f t="shared" ca="1" si="80"/>
        <v/>
      </c>
      <c r="X297" s="8" t="str">
        <f t="shared" ca="1" si="75"/>
        <v/>
      </c>
      <c r="Y297" s="58" t="str">
        <f t="shared" ca="1" si="69"/>
        <v/>
      </c>
      <c r="Z297" s="59" t="str">
        <f t="shared" ca="1" si="76"/>
        <v/>
      </c>
      <c r="AA297" s="101" t="str">
        <f ca="1">IF(N297&lt;=$B$9,IF(N297&lt;$B$10,0,IF(N297=$B$10,SUM($T$6:T297),IF(N297=$B$10+1,IF((Y297-T297)&lt;=$T$5,(Y297-T297),$T$5),IF((Y297-T297)&lt;=$T$5-SUMIF($N$6:N296,"&gt;"&amp;$B$10,$M$6:M296),(Y297-T297),($T$5-SUMIF($N$6:N296,"&gt;"&amp;$B$10,$M$6:M296)))))),"")</f>
        <v/>
      </c>
      <c r="AB297" s="107"/>
    </row>
    <row r="298" spans="4:28" x14ac:dyDescent="0.25">
      <c r="D298" s="63"/>
      <c r="E298" s="2" t="str">
        <f t="shared" ca="1" si="77"/>
        <v/>
      </c>
      <c r="F298" s="11" t="str">
        <f t="shared" ca="1" si="70"/>
        <v/>
      </c>
      <c r="G298" s="11" t="str">
        <f t="shared" ca="1" si="71"/>
        <v/>
      </c>
      <c r="H298" s="12" t="str">
        <f t="shared" ca="1" si="67"/>
        <v/>
      </c>
      <c r="I298" s="11" t="str">
        <f t="shared" ca="1" si="72"/>
        <v/>
      </c>
      <c r="J298" s="107"/>
      <c r="K298" s="107"/>
      <c r="L298" s="107"/>
      <c r="M298" s="103" t="str">
        <f ca="1">IF(N298&lt;=$B$9,IF(N298&lt;$B$10,0,IF(N298=$B$10,SUM($T$6:T298),IF(N298=$B$10+1,IF((Q298-T298)&lt;=$M$5,(Q298-T298),$M$5),IF((Q298-T298)&lt;=$M$5-SUMIF($N$6:N297,"&gt;"&amp;$B$10,$M$6:M297),(Q298-T298),($M$5-SUMIF($N$6:N297,"&gt;"&amp;$B$10,$M$6:M297)))))),"")</f>
        <v/>
      </c>
      <c r="N298" s="30" t="str">
        <f t="shared" ca="1" si="78"/>
        <v/>
      </c>
      <c r="O298" s="110" t="str">
        <f t="shared" ca="1" si="73"/>
        <v/>
      </c>
      <c r="P298" s="110" t="str">
        <f t="shared" ca="1" si="81"/>
        <v/>
      </c>
      <c r="Q298" s="61" t="str">
        <f t="shared" ca="1" si="68"/>
        <v/>
      </c>
      <c r="R298" s="31" t="str">
        <f t="shared" ca="1" si="74"/>
        <v/>
      </c>
      <c r="S298" s="27" t="str">
        <f t="shared" ca="1" si="79"/>
        <v/>
      </c>
      <c r="T298" s="41" t="str">
        <f t="shared" ca="1" si="82"/>
        <v/>
      </c>
      <c r="U298" s="46"/>
      <c r="W298" s="51" t="str">
        <f t="shared" ca="1" si="80"/>
        <v/>
      </c>
      <c r="X298" s="8" t="str">
        <f t="shared" ca="1" si="75"/>
        <v/>
      </c>
      <c r="Y298" s="58" t="str">
        <f t="shared" ca="1" si="69"/>
        <v/>
      </c>
      <c r="Z298" s="59" t="str">
        <f t="shared" ca="1" si="76"/>
        <v/>
      </c>
      <c r="AA298" s="101" t="str">
        <f ca="1">IF(N298&lt;=$B$9,IF(N298&lt;$B$10,0,IF(N298=$B$10,SUM($T$6:T298),IF(N298=$B$10+1,IF((Y298-T298)&lt;=$T$5,(Y298-T298),$T$5),IF((Y298-T298)&lt;=$T$5-SUMIF($N$6:N297,"&gt;"&amp;$B$10,$M$6:M297),(Y298-T298),($T$5-SUMIF($N$6:N297,"&gt;"&amp;$B$10,$M$6:M297)))))),"")</f>
        <v/>
      </c>
      <c r="AB298" s="107"/>
    </row>
    <row r="299" spans="4:28" x14ac:dyDescent="0.25">
      <c r="D299" s="63"/>
      <c r="E299" s="2" t="str">
        <f t="shared" ca="1" si="77"/>
        <v/>
      </c>
      <c r="F299" s="11" t="str">
        <f t="shared" ca="1" si="70"/>
        <v/>
      </c>
      <c r="G299" s="11" t="str">
        <f t="shared" ca="1" si="71"/>
        <v/>
      </c>
      <c r="H299" s="12" t="str">
        <f t="shared" ca="1" si="67"/>
        <v/>
      </c>
      <c r="I299" s="11" t="str">
        <f t="shared" ca="1" si="72"/>
        <v/>
      </c>
      <c r="J299" s="107"/>
      <c r="K299" s="107"/>
      <c r="L299" s="107"/>
      <c r="M299" s="103" t="str">
        <f ca="1">IF(N299&lt;=$B$9,IF(N299&lt;$B$10,0,IF(N299=$B$10,SUM($T$6:T299),IF(N299=$B$10+1,IF((Q299-T299)&lt;=$M$5,(Q299-T299),$M$5),IF((Q299-T299)&lt;=$M$5-SUMIF($N$6:N298,"&gt;"&amp;$B$10,$M$6:M298),(Q299-T299),($M$5-SUMIF($N$6:N298,"&gt;"&amp;$B$10,$M$6:M298)))))),"")</f>
        <v/>
      </c>
      <c r="N299" s="30" t="str">
        <f t="shared" ca="1" si="78"/>
        <v/>
      </c>
      <c r="O299" s="110" t="str">
        <f t="shared" ca="1" si="73"/>
        <v/>
      </c>
      <c r="P299" s="110" t="str">
        <f t="shared" ca="1" si="81"/>
        <v/>
      </c>
      <c r="Q299" s="61" t="str">
        <f t="shared" ca="1" si="68"/>
        <v/>
      </c>
      <c r="R299" s="31" t="str">
        <f t="shared" ca="1" si="74"/>
        <v/>
      </c>
      <c r="S299" s="27" t="str">
        <f t="shared" ca="1" si="79"/>
        <v/>
      </c>
      <c r="T299" s="41" t="str">
        <f t="shared" ca="1" si="82"/>
        <v/>
      </c>
      <c r="U299" s="46"/>
      <c r="W299" s="51" t="str">
        <f t="shared" ca="1" si="80"/>
        <v/>
      </c>
      <c r="X299" s="8" t="str">
        <f t="shared" ca="1" si="75"/>
        <v/>
      </c>
      <c r="Y299" s="58" t="str">
        <f t="shared" ca="1" si="69"/>
        <v/>
      </c>
      <c r="Z299" s="59" t="str">
        <f t="shared" ca="1" si="76"/>
        <v/>
      </c>
      <c r="AA299" s="101" t="str">
        <f ca="1">IF(N299&lt;=$B$9,IF(N299&lt;$B$10,0,IF(N299=$B$10,SUM($T$6:T299),IF(N299=$B$10+1,IF((Y299-T299)&lt;=$T$5,(Y299-T299),$T$5),IF((Y299-T299)&lt;=$T$5-SUMIF($N$6:N298,"&gt;"&amp;$B$10,$M$6:M298),(Y299-T299),($T$5-SUMIF($N$6:N298,"&gt;"&amp;$B$10,$M$6:M298)))))),"")</f>
        <v/>
      </c>
      <c r="AB299" s="107"/>
    </row>
    <row r="300" spans="4:28" x14ac:dyDescent="0.25">
      <c r="D300" s="63"/>
      <c r="E300" s="2" t="str">
        <f t="shared" ca="1" si="77"/>
        <v/>
      </c>
      <c r="F300" s="11" t="str">
        <f t="shared" ca="1" si="70"/>
        <v/>
      </c>
      <c r="G300" s="11" t="str">
        <f t="shared" ca="1" si="71"/>
        <v/>
      </c>
      <c r="H300" s="12" t="str">
        <f t="shared" ca="1" si="67"/>
        <v/>
      </c>
      <c r="I300" s="11" t="str">
        <f t="shared" ca="1" si="72"/>
        <v/>
      </c>
      <c r="J300" s="107"/>
      <c r="K300" s="107"/>
      <c r="L300" s="107"/>
      <c r="M300" s="103" t="str">
        <f ca="1">IF(N300&lt;=$B$9,IF(N300&lt;$B$10,0,IF(N300=$B$10,SUM($T$6:T300),IF(N300=$B$10+1,IF((Q300-T300)&lt;=$M$5,(Q300-T300),$M$5),IF((Q300-T300)&lt;=$M$5-SUMIF($N$6:N299,"&gt;"&amp;$B$10,$M$6:M299),(Q300-T300),($M$5-SUMIF($N$6:N299,"&gt;"&amp;$B$10,$M$6:M299)))))),"")</f>
        <v/>
      </c>
      <c r="N300" s="30" t="str">
        <f t="shared" ca="1" si="78"/>
        <v/>
      </c>
      <c r="O300" s="110" t="str">
        <f t="shared" ca="1" si="73"/>
        <v/>
      </c>
      <c r="P300" s="110" t="str">
        <f t="shared" ca="1" si="81"/>
        <v/>
      </c>
      <c r="Q300" s="61" t="str">
        <f t="shared" ca="1" si="68"/>
        <v/>
      </c>
      <c r="R300" s="31" t="str">
        <f t="shared" ca="1" si="74"/>
        <v/>
      </c>
      <c r="S300" s="27" t="str">
        <f t="shared" ca="1" si="79"/>
        <v/>
      </c>
      <c r="T300" s="41" t="str">
        <f t="shared" ca="1" si="82"/>
        <v/>
      </c>
      <c r="U300" s="46"/>
      <c r="W300" s="51" t="str">
        <f t="shared" ca="1" si="80"/>
        <v/>
      </c>
      <c r="X300" s="8" t="str">
        <f t="shared" ca="1" si="75"/>
        <v/>
      </c>
      <c r="Y300" s="58" t="str">
        <f t="shared" ca="1" si="69"/>
        <v/>
      </c>
      <c r="Z300" s="59" t="str">
        <f t="shared" ca="1" si="76"/>
        <v/>
      </c>
      <c r="AA300" s="101" t="str">
        <f ca="1">IF(N300&lt;=$B$9,IF(N300&lt;$B$10,0,IF(N300=$B$10,SUM($T$6:T300),IF(N300=$B$10+1,IF((Y300-T300)&lt;=$T$5,(Y300-T300),$T$5),IF((Y300-T300)&lt;=$T$5-SUMIF($N$6:N299,"&gt;"&amp;$B$10,$M$6:M299),(Y300-T300),($T$5-SUMIF($N$6:N299,"&gt;"&amp;$B$10,$M$6:M299)))))),"")</f>
        <v/>
      </c>
      <c r="AB300" s="107"/>
    </row>
    <row r="301" spans="4:28" x14ac:dyDescent="0.25">
      <c r="D301" s="63"/>
      <c r="E301" s="2" t="str">
        <f t="shared" ca="1" si="77"/>
        <v/>
      </c>
      <c r="F301" s="11" t="str">
        <f t="shared" ca="1" si="70"/>
        <v/>
      </c>
      <c r="G301" s="11" t="str">
        <f t="shared" ca="1" si="71"/>
        <v/>
      </c>
      <c r="H301" s="12" t="str">
        <f t="shared" ca="1" si="67"/>
        <v/>
      </c>
      <c r="I301" s="11" t="str">
        <f t="shared" ca="1" si="72"/>
        <v/>
      </c>
      <c r="J301" s="107"/>
      <c r="K301" s="107"/>
      <c r="L301" s="107"/>
      <c r="M301" s="103" t="str">
        <f ca="1">IF(N301&lt;=$B$9,IF(N301&lt;$B$10,0,IF(N301=$B$10,SUM($T$6:T301),IF(N301=$B$10+1,IF((Q301-T301)&lt;=$M$5,(Q301-T301),$M$5),IF((Q301-T301)&lt;=$M$5-SUMIF($N$6:N300,"&gt;"&amp;$B$10,$M$6:M300),(Q301-T301),($M$5-SUMIF($N$6:N300,"&gt;"&amp;$B$10,$M$6:M300)))))),"")</f>
        <v/>
      </c>
      <c r="N301" s="30" t="str">
        <f t="shared" ca="1" si="78"/>
        <v/>
      </c>
      <c r="O301" s="110" t="str">
        <f t="shared" ca="1" si="73"/>
        <v/>
      </c>
      <c r="P301" s="110" t="str">
        <f t="shared" ca="1" si="81"/>
        <v/>
      </c>
      <c r="Q301" s="61" t="str">
        <f t="shared" ca="1" si="68"/>
        <v/>
      </c>
      <c r="R301" s="31" t="str">
        <f t="shared" ca="1" si="74"/>
        <v/>
      </c>
      <c r="S301" s="27" t="str">
        <f t="shared" ca="1" si="79"/>
        <v/>
      </c>
      <c r="T301" s="41" t="str">
        <f t="shared" ca="1" si="82"/>
        <v/>
      </c>
      <c r="U301" s="46"/>
      <c r="W301" s="51" t="str">
        <f t="shared" ca="1" si="80"/>
        <v/>
      </c>
      <c r="X301" s="8" t="str">
        <f t="shared" ca="1" si="75"/>
        <v/>
      </c>
      <c r="Y301" s="58" t="str">
        <f t="shared" ca="1" si="69"/>
        <v/>
      </c>
      <c r="Z301" s="59" t="str">
        <f t="shared" ca="1" si="76"/>
        <v/>
      </c>
      <c r="AA301" s="101" t="str">
        <f ca="1">IF(N301&lt;=$B$9,IF(N301&lt;$B$10,0,IF(N301=$B$10,SUM($T$6:T301),IF(N301=$B$10+1,IF((Y301-T301)&lt;=$T$5,(Y301-T301),$T$5),IF((Y301-T301)&lt;=$T$5-SUMIF($N$6:N300,"&gt;"&amp;$B$10,$M$6:M300),(Y301-T301),($T$5-SUMIF($N$6:N300,"&gt;"&amp;$B$10,$M$6:M300)))))),"")</f>
        <v/>
      </c>
      <c r="AB301" s="107"/>
    </row>
    <row r="302" spans="4:28" x14ac:dyDescent="0.25">
      <c r="D302" s="63"/>
      <c r="E302" s="2" t="str">
        <f t="shared" ca="1" si="77"/>
        <v/>
      </c>
      <c r="F302" s="11" t="str">
        <f t="shared" ca="1" si="70"/>
        <v/>
      </c>
      <c r="G302" s="11" t="str">
        <f t="shared" ca="1" si="71"/>
        <v/>
      </c>
      <c r="H302" s="12" t="str">
        <f t="shared" ca="1" si="67"/>
        <v/>
      </c>
      <c r="I302" s="11" t="str">
        <f t="shared" ca="1" si="72"/>
        <v/>
      </c>
      <c r="J302" s="107"/>
      <c r="K302" s="107"/>
      <c r="L302" s="107"/>
      <c r="M302" s="103" t="str">
        <f ca="1">IF(N302&lt;=$B$9,IF(N302&lt;$B$10,0,IF(N302=$B$10,SUM($T$6:T302),IF(N302=$B$10+1,IF((Q302-T302)&lt;=$M$5,(Q302-T302),$M$5),IF((Q302-T302)&lt;=$M$5-SUMIF($N$6:N301,"&gt;"&amp;$B$10,$M$6:M301),(Q302-T302),($M$5-SUMIF($N$6:N301,"&gt;"&amp;$B$10,$M$6:M301)))))),"")</f>
        <v/>
      </c>
      <c r="N302" s="30" t="str">
        <f t="shared" ca="1" si="78"/>
        <v/>
      </c>
      <c r="O302" s="110" t="str">
        <f t="shared" ca="1" si="73"/>
        <v/>
      </c>
      <c r="P302" s="110" t="str">
        <f t="shared" ca="1" si="81"/>
        <v/>
      </c>
      <c r="Q302" s="61" t="str">
        <f t="shared" ca="1" si="68"/>
        <v/>
      </c>
      <c r="R302" s="31" t="str">
        <f t="shared" ca="1" si="74"/>
        <v/>
      </c>
      <c r="S302" s="27" t="str">
        <f t="shared" ca="1" si="79"/>
        <v/>
      </c>
      <c r="T302" s="41" t="str">
        <f t="shared" ca="1" si="82"/>
        <v/>
      </c>
      <c r="U302" s="46"/>
      <c r="W302" s="51" t="str">
        <f t="shared" ca="1" si="80"/>
        <v/>
      </c>
      <c r="X302" s="8" t="str">
        <f t="shared" ca="1" si="75"/>
        <v/>
      </c>
      <c r="Y302" s="58" t="str">
        <f t="shared" ca="1" si="69"/>
        <v/>
      </c>
      <c r="Z302" s="59" t="str">
        <f t="shared" ca="1" si="76"/>
        <v/>
      </c>
      <c r="AA302" s="101" t="str">
        <f ca="1">IF(N302&lt;=$B$9,IF(N302&lt;$B$10,0,IF(N302=$B$10,SUM($T$6:T302),IF(N302=$B$10+1,IF((Y302-T302)&lt;=$T$5,(Y302-T302),$T$5),IF((Y302-T302)&lt;=$T$5-SUMIF($N$6:N301,"&gt;"&amp;$B$10,$M$6:M301),(Y302-T302),($T$5-SUMIF($N$6:N301,"&gt;"&amp;$B$10,$M$6:M301)))))),"")</f>
        <v/>
      </c>
      <c r="AB302" s="107"/>
    </row>
    <row r="303" spans="4:28" x14ac:dyDescent="0.25">
      <c r="D303" s="63"/>
      <c r="E303" s="2" t="str">
        <f t="shared" ca="1" si="77"/>
        <v/>
      </c>
      <c r="F303" s="11" t="str">
        <f t="shared" ca="1" si="70"/>
        <v/>
      </c>
      <c r="G303" s="11" t="str">
        <f t="shared" ca="1" si="71"/>
        <v/>
      </c>
      <c r="H303" s="12" t="str">
        <f t="shared" ca="1" si="67"/>
        <v/>
      </c>
      <c r="I303" s="11" t="str">
        <f t="shared" ca="1" si="72"/>
        <v/>
      </c>
      <c r="J303" s="107"/>
      <c r="K303" s="107"/>
      <c r="L303" s="107"/>
      <c r="M303" s="103" t="str">
        <f ca="1">IF(N303&lt;=$B$9,IF(N303&lt;$B$10,0,IF(N303=$B$10,SUM($T$6:T303),IF(N303=$B$10+1,IF((Q303-T303)&lt;=$M$5,(Q303-T303),$M$5),IF((Q303-T303)&lt;=$M$5-SUMIF($N$6:N302,"&gt;"&amp;$B$10,$M$6:M302),(Q303-T303),($M$5-SUMIF($N$6:N302,"&gt;"&amp;$B$10,$M$6:M302)))))),"")</f>
        <v/>
      </c>
      <c r="N303" s="30" t="str">
        <f t="shared" ca="1" si="78"/>
        <v/>
      </c>
      <c r="O303" s="110" t="str">
        <f t="shared" ca="1" si="73"/>
        <v/>
      </c>
      <c r="P303" s="110" t="str">
        <f t="shared" ca="1" si="81"/>
        <v/>
      </c>
      <c r="Q303" s="61" t="str">
        <f t="shared" ca="1" si="68"/>
        <v/>
      </c>
      <c r="R303" s="31" t="str">
        <f t="shared" ca="1" si="74"/>
        <v/>
      </c>
      <c r="S303" s="27" t="str">
        <f t="shared" ca="1" si="79"/>
        <v/>
      </c>
      <c r="T303" s="41" t="str">
        <f t="shared" ca="1" si="82"/>
        <v/>
      </c>
      <c r="U303" s="46"/>
      <c r="W303" s="51" t="str">
        <f t="shared" ca="1" si="80"/>
        <v/>
      </c>
      <c r="X303" s="8" t="str">
        <f t="shared" ca="1" si="75"/>
        <v/>
      </c>
      <c r="Y303" s="58" t="str">
        <f t="shared" ca="1" si="69"/>
        <v/>
      </c>
      <c r="Z303" s="59" t="str">
        <f t="shared" ca="1" si="76"/>
        <v/>
      </c>
      <c r="AA303" s="101" t="str">
        <f ca="1">IF(N303&lt;=$B$9,IF(N303&lt;$B$10,0,IF(N303=$B$10,SUM($T$6:T303),IF(N303=$B$10+1,IF((Y303-T303)&lt;=$T$5,(Y303-T303),$T$5),IF((Y303-T303)&lt;=$T$5-SUMIF($N$6:N302,"&gt;"&amp;$B$10,$M$6:M302),(Y303-T303),($T$5-SUMIF($N$6:N302,"&gt;"&amp;$B$10,$M$6:M302)))))),"")</f>
        <v/>
      </c>
      <c r="AB303" s="107"/>
    </row>
    <row r="304" spans="4:28" x14ac:dyDescent="0.25">
      <c r="D304" s="63"/>
      <c r="E304" s="2" t="str">
        <f t="shared" ca="1" si="77"/>
        <v/>
      </c>
      <c r="F304" s="11" t="str">
        <f t="shared" ca="1" si="70"/>
        <v/>
      </c>
      <c r="G304" s="11" t="str">
        <f t="shared" ca="1" si="71"/>
        <v/>
      </c>
      <c r="H304" s="12" t="str">
        <f t="shared" ca="1" si="67"/>
        <v/>
      </c>
      <c r="I304" s="11" t="str">
        <f t="shared" ca="1" si="72"/>
        <v/>
      </c>
      <c r="J304" s="107"/>
      <c r="K304" s="107"/>
      <c r="L304" s="107"/>
      <c r="M304" s="103" t="str">
        <f ca="1">IF(N304&lt;=$B$9,IF(N304&lt;$B$10,0,IF(N304=$B$10,SUM($T$6:T304),IF(N304=$B$10+1,IF((Q304-T304)&lt;=$M$5,(Q304-T304),$M$5),IF((Q304-T304)&lt;=$M$5-SUMIF($N$6:N303,"&gt;"&amp;$B$10,$M$6:M303),(Q304-T304),($M$5-SUMIF($N$6:N303,"&gt;"&amp;$B$10,$M$6:M303)))))),"")</f>
        <v/>
      </c>
      <c r="N304" s="30" t="str">
        <f t="shared" ca="1" si="78"/>
        <v/>
      </c>
      <c r="O304" s="110" t="str">
        <f t="shared" ca="1" si="73"/>
        <v/>
      </c>
      <c r="P304" s="110" t="str">
        <f t="shared" ca="1" si="81"/>
        <v/>
      </c>
      <c r="Q304" s="61" t="str">
        <f t="shared" ca="1" si="68"/>
        <v/>
      </c>
      <c r="R304" s="31" t="str">
        <f t="shared" ca="1" si="74"/>
        <v/>
      </c>
      <c r="S304" s="27" t="str">
        <f t="shared" ca="1" si="79"/>
        <v/>
      </c>
      <c r="T304" s="41" t="str">
        <f t="shared" ca="1" si="82"/>
        <v/>
      </c>
      <c r="U304" s="46"/>
      <c r="W304" s="51" t="str">
        <f t="shared" ca="1" si="80"/>
        <v/>
      </c>
      <c r="X304" s="8" t="str">
        <f t="shared" ca="1" si="75"/>
        <v/>
      </c>
      <c r="Y304" s="58" t="str">
        <f t="shared" ca="1" si="69"/>
        <v/>
      </c>
      <c r="Z304" s="59" t="str">
        <f t="shared" ca="1" si="76"/>
        <v/>
      </c>
      <c r="AA304" s="101" t="str">
        <f ca="1">IF(N304&lt;=$B$9,IF(N304&lt;$B$10,0,IF(N304=$B$10,SUM($T$6:T304),IF(N304=$B$10+1,IF((Y304-T304)&lt;=$T$5,(Y304-T304),$T$5),IF((Y304-T304)&lt;=$T$5-SUMIF($N$6:N303,"&gt;"&amp;$B$10,$M$6:M303),(Y304-T304),($T$5-SUMIF($N$6:N303,"&gt;"&amp;$B$10,$M$6:M303)))))),"")</f>
        <v/>
      </c>
      <c r="AB304" s="107"/>
    </row>
    <row r="305" spans="4:28" x14ac:dyDescent="0.25">
      <c r="D305" s="63"/>
      <c r="E305" s="2" t="str">
        <f t="shared" ca="1" si="77"/>
        <v/>
      </c>
      <c r="F305" s="11" t="str">
        <f t="shared" ca="1" si="70"/>
        <v/>
      </c>
      <c r="G305" s="11" t="str">
        <f t="shared" ca="1" si="71"/>
        <v/>
      </c>
      <c r="H305" s="12" t="str">
        <f t="shared" ca="1" si="67"/>
        <v/>
      </c>
      <c r="I305" s="11" t="str">
        <f t="shared" ca="1" si="72"/>
        <v/>
      </c>
      <c r="J305" s="107"/>
      <c r="K305" s="107"/>
      <c r="L305" s="107"/>
      <c r="M305" s="103" t="str">
        <f ca="1">IF(N305&lt;=$B$9,IF(N305&lt;$B$10,0,IF(N305=$B$10,SUM($T$6:T305),IF(N305=$B$10+1,IF((Q305-T305)&lt;=$M$5,(Q305-T305),$M$5),IF((Q305-T305)&lt;=$M$5-SUMIF($N$6:N304,"&gt;"&amp;$B$10,$M$6:M304),(Q305-T305),($M$5-SUMIF($N$6:N304,"&gt;"&amp;$B$10,$M$6:M304)))))),"")</f>
        <v/>
      </c>
      <c r="N305" s="30" t="str">
        <f t="shared" ca="1" si="78"/>
        <v/>
      </c>
      <c r="O305" s="110" t="str">
        <f t="shared" ca="1" si="73"/>
        <v/>
      </c>
      <c r="P305" s="110" t="str">
        <f t="shared" ca="1" si="81"/>
        <v/>
      </c>
      <c r="Q305" s="61" t="str">
        <f t="shared" ca="1" si="68"/>
        <v/>
      </c>
      <c r="R305" s="31" t="str">
        <f t="shared" ca="1" si="74"/>
        <v/>
      </c>
      <c r="S305" s="27" t="str">
        <f t="shared" ca="1" si="79"/>
        <v/>
      </c>
      <c r="T305" s="41" t="str">
        <f t="shared" ca="1" si="82"/>
        <v/>
      </c>
      <c r="U305" s="46"/>
      <c r="W305" s="51" t="str">
        <f t="shared" ca="1" si="80"/>
        <v/>
      </c>
      <c r="X305" s="8" t="str">
        <f t="shared" ca="1" si="75"/>
        <v/>
      </c>
      <c r="Y305" s="58" t="str">
        <f t="shared" ca="1" si="69"/>
        <v/>
      </c>
      <c r="Z305" s="59" t="str">
        <f t="shared" ca="1" si="76"/>
        <v/>
      </c>
      <c r="AA305" s="101" t="str">
        <f ca="1">IF(N305&lt;=$B$9,IF(N305&lt;$B$10,0,IF(N305=$B$10,SUM($T$6:T305),IF(N305=$B$10+1,IF((Y305-T305)&lt;=$T$5,(Y305-T305),$T$5),IF((Y305-T305)&lt;=$T$5-SUMIF($N$6:N304,"&gt;"&amp;$B$10,$M$6:M304),(Y305-T305),($T$5-SUMIF($N$6:N304,"&gt;"&amp;$B$10,$M$6:M304)))))),"")</f>
        <v/>
      </c>
      <c r="AB305" s="107"/>
    </row>
    <row r="306" spans="4:28" x14ac:dyDescent="0.25">
      <c r="D306" s="63"/>
      <c r="E306" s="2" t="str">
        <f t="shared" ca="1" si="77"/>
        <v/>
      </c>
      <c r="F306" s="11" t="str">
        <f t="shared" ca="1" si="70"/>
        <v/>
      </c>
      <c r="G306" s="11" t="str">
        <f t="shared" ca="1" si="71"/>
        <v/>
      </c>
      <c r="H306" s="12" t="str">
        <f t="shared" ca="1" si="67"/>
        <v/>
      </c>
      <c r="I306" s="11" t="str">
        <f t="shared" ca="1" si="72"/>
        <v/>
      </c>
      <c r="J306" s="107"/>
      <c r="K306" s="107"/>
      <c r="L306" s="107"/>
      <c r="M306" s="103" t="str">
        <f ca="1">IF(N306&lt;=$B$9,IF(N306&lt;$B$10,0,IF(N306=$B$10,SUM($T$6:T306),IF(N306=$B$10+1,IF((Q306-T306)&lt;=$M$5,(Q306-T306),$M$5),IF((Q306-T306)&lt;=$M$5-SUMIF($N$6:N305,"&gt;"&amp;$B$10,$M$6:M305),(Q306-T306),($M$5-SUMIF($N$6:N305,"&gt;"&amp;$B$10,$M$6:M305)))))),"")</f>
        <v/>
      </c>
      <c r="N306" s="30" t="str">
        <f t="shared" ca="1" si="78"/>
        <v/>
      </c>
      <c r="O306" s="110" t="str">
        <f t="shared" ca="1" si="73"/>
        <v/>
      </c>
      <c r="P306" s="110" t="str">
        <f t="shared" ca="1" si="81"/>
        <v/>
      </c>
      <c r="Q306" s="61" t="str">
        <f t="shared" ca="1" si="68"/>
        <v/>
      </c>
      <c r="R306" s="31" t="str">
        <f t="shared" ca="1" si="74"/>
        <v/>
      </c>
      <c r="S306" s="27" t="str">
        <f t="shared" ca="1" si="79"/>
        <v/>
      </c>
      <c r="T306" s="41" t="str">
        <f t="shared" ca="1" si="82"/>
        <v/>
      </c>
      <c r="U306" s="46"/>
      <c r="W306" s="51" t="str">
        <f t="shared" ca="1" si="80"/>
        <v/>
      </c>
      <c r="X306" s="8" t="str">
        <f t="shared" ca="1" si="75"/>
        <v/>
      </c>
      <c r="Y306" s="58" t="str">
        <f t="shared" ca="1" si="69"/>
        <v/>
      </c>
      <c r="Z306" s="59" t="str">
        <f t="shared" ca="1" si="76"/>
        <v/>
      </c>
      <c r="AA306" s="101" t="str">
        <f ca="1">IF(N306&lt;=$B$9,IF(N306&lt;$B$10,0,IF(N306=$B$10,SUM($T$6:T306),IF(N306=$B$10+1,IF((Y306-T306)&lt;=$T$5,(Y306-T306),$T$5),IF((Y306-T306)&lt;=$T$5-SUMIF($N$6:N305,"&gt;"&amp;$B$10,$M$6:M305),(Y306-T306),($T$5-SUMIF($N$6:N305,"&gt;"&amp;$B$10,$M$6:M305)))))),"")</f>
        <v/>
      </c>
      <c r="AB306" s="107"/>
    </row>
    <row r="307" spans="4:28" x14ac:dyDescent="0.25">
      <c r="D307" s="63"/>
      <c r="E307" s="2" t="str">
        <f t="shared" ca="1" si="77"/>
        <v/>
      </c>
      <c r="F307" s="11" t="str">
        <f t="shared" ca="1" si="70"/>
        <v/>
      </c>
      <c r="G307" s="11" t="str">
        <f t="shared" ca="1" si="71"/>
        <v/>
      </c>
      <c r="H307" s="12" t="str">
        <f t="shared" ca="1" si="67"/>
        <v/>
      </c>
      <c r="I307" s="11" t="str">
        <f t="shared" ca="1" si="72"/>
        <v/>
      </c>
      <c r="J307" s="107"/>
      <c r="K307" s="107"/>
      <c r="L307" s="107"/>
      <c r="M307" s="103" t="str">
        <f ca="1">IF(N307&lt;=$B$9,IF(N307&lt;$B$10,0,IF(N307=$B$10,SUM($T$6:T307),IF(N307=$B$10+1,IF((Q307-T307)&lt;=$M$5,(Q307-T307),$M$5),IF((Q307-T307)&lt;=$M$5-SUMIF($N$6:N306,"&gt;"&amp;$B$10,$M$6:M306),(Q307-T307),($M$5-SUMIF($N$6:N306,"&gt;"&amp;$B$10,$M$6:M306)))))),"")</f>
        <v/>
      </c>
      <c r="N307" s="30" t="str">
        <f t="shared" ca="1" si="78"/>
        <v/>
      </c>
      <c r="O307" s="110" t="str">
        <f t="shared" ca="1" si="73"/>
        <v/>
      </c>
      <c r="P307" s="110" t="str">
        <f t="shared" ca="1" si="81"/>
        <v/>
      </c>
      <c r="Q307" s="61" t="str">
        <f t="shared" ca="1" si="68"/>
        <v/>
      </c>
      <c r="R307" s="31" t="str">
        <f t="shared" ca="1" si="74"/>
        <v/>
      </c>
      <c r="S307" s="27" t="str">
        <f t="shared" ca="1" si="79"/>
        <v/>
      </c>
      <c r="T307" s="41" t="str">
        <f t="shared" ca="1" si="82"/>
        <v/>
      </c>
      <c r="U307" s="46"/>
      <c r="W307" s="51" t="str">
        <f t="shared" ca="1" si="80"/>
        <v/>
      </c>
      <c r="X307" s="8" t="str">
        <f t="shared" ca="1" si="75"/>
        <v/>
      </c>
      <c r="Y307" s="58" t="str">
        <f t="shared" ca="1" si="69"/>
        <v/>
      </c>
      <c r="Z307" s="59" t="str">
        <f t="shared" ca="1" si="76"/>
        <v/>
      </c>
      <c r="AA307" s="101" t="str">
        <f ca="1">IF(N307&lt;=$B$9,IF(N307&lt;$B$10,0,IF(N307=$B$10,SUM($T$6:T307),IF(N307=$B$10+1,IF((Y307-T307)&lt;=$T$5,(Y307-T307),$T$5),IF((Y307-T307)&lt;=$T$5-SUMIF($N$6:N306,"&gt;"&amp;$B$10,$M$6:M306),(Y307-T307),($T$5-SUMIF($N$6:N306,"&gt;"&amp;$B$10,$M$6:M306)))))),"")</f>
        <v/>
      </c>
      <c r="AB307" s="107"/>
    </row>
    <row r="308" spans="4:28" x14ac:dyDescent="0.25">
      <c r="D308" s="63"/>
      <c r="E308" s="2" t="str">
        <f t="shared" ca="1" si="77"/>
        <v/>
      </c>
      <c r="F308" s="11" t="str">
        <f t="shared" ca="1" si="70"/>
        <v/>
      </c>
      <c r="G308" s="11" t="str">
        <f t="shared" ca="1" si="71"/>
        <v/>
      </c>
      <c r="H308" s="12" t="str">
        <f t="shared" ca="1" si="67"/>
        <v/>
      </c>
      <c r="I308" s="11" t="str">
        <f t="shared" ca="1" si="72"/>
        <v/>
      </c>
      <c r="J308" s="107"/>
      <c r="K308" s="107"/>
      <c r="L308" s="107"/>
      <c r="M308" s="103" t="str">
        <f ca="1">IF(N308&lt;=$B$9,IF(N308&lt;$B$10,0,IF(N308=$B$10,SUM($T$6:T308),IF(N308=$B$10+1,IF((Q308-T308)&lt;=$M$5,(Q308-T308),$M$5),IF((Q308-T308)&lt;=$M$5-SUMIF($N$6:N307,"&gt;"&amp;$B$10,$M$6:M307),(Q308-T308),($M$5-SUMIF($N$6:N307,"&gt;"&amp;$B$10,$M$6:M307)))))),"")</f>
        <v/>
      </c>
      <c r="N308" s="30" t="str">
        <f t="shared" ca="1" si="78"/>
        <v/>
      </c>
      <c r="O308" s="110" t="str">
        <f t="shared" ca="1" si="73"/>
        <v/>
      </c>
      <c r="P308" s="110" t="str">
        <f t="shared" ca="1" si="81"/>
        <v/>
      </c>
      <c r="Q308" s="61" t="str">
        <f t="shared" ca="1" si="68"/>
        <v/>
      </c>
      <c r="R308" s="31" t="str">
        <f t="shared" ca="1" si="74"/>
        <v/>
      </c>
      <c r="S308" s="27" t="str">
        <f t="shared" ca="1" si="79"/>
        <v/>
      </c>
      <c r="T308" s="41" t="str">
        <f t="shared" ca="1" si="82"/>
        <v/>
      </c>
      <c r="U308" s="46"/>
      <c r="W308" s="51" t="str">
        <f t="shared" ca="1" si="80"/>
        <v/>
      </c>
      <c r="X308" s="8" t="str">
        <f t="shared" ca="1" si="75"/>
        <v/>
      </c>
      <c r="Y308" s="58" t="str">
        <f t="shared" ca="1" si="69"/>
        <v/>
      </c>
      <c r="Z308" s="59" t="str">
        <f t="shared" ca="1" si="76"/>
        <v/>
      </c>
      <c r="AA308" s="101" t="str">
        <f ca="1">IF(N308&lt;=$B$9,IF(N308&lt;$B$10,0,IF(N308=$B$10,SUM($T$6:T308),IF(N308=$B$10+1,IF((Y308-T308)&lt;=$T$5,(Y308-T308),$T$5),IF((Y308-T308)&lt;=$T$5-SUMIF($N$6:N307,"&gt;"&amp;$B$10,$M$6:M307),(Y308-T308),($T$5-SUMIF($N$6:N307,"&gt;"&amp;$B$10,$M$6:M307)))))),"")</f>
        <v/>
      </c>
      <c r="AB308" s="107"/>
    </row>
    <row r="309" spans="4:28" x14ac:dyDescent="0.25">
      <c r="D309" s="63"/>
      <c r="E309" s="2" t="str">
        <f t="shared" ca="1" si="77"/>
        <v/>
      </c>
      <c r="F309" s="11" t="str">
        <f t="shared" ca="1" si="70"/>
        <v/>
      </c>
      <c r="G309" s="11" t="str">
        <f t="shared" ca="1" si="71"/>
        <v/>
      </c>
      <c r="H309" s="12" t="str">
        <f t="shared" ca="1" si="67"/>
        <v/>
      </c>
      <c r="I309" s="11" t="str">
        <f t="shared" ca="1" si="72"/>
        <v/>
      </c>
      <c r="J309" s="107"/>
      <c r="K309" s="107"/>
      <c r="L309" s="107"/>
      <c r="M309" s="103" t="str">
        <f ca="1">IF(N309&lt;=$B$9,IF(N309&lt;$B$10,0,IF(N309=$B$10,SUM($T$6:T309),IF(N309=$B$10+1,IF((Q309-T309)&lt;=$M$5,(Q309-T309),$M$5),IF((Q309-T309)&lt;=$M$5-SUMIF($N$6:N308,"&gt;"&amp;$B$10,$M$6:M308),(Q309-T309),($M$5-SUMIF($N$6:N308,"&gt;"&amp;$B$10,$M$6:M308)))))),"")</f>
        <v/>
      </c>
      <c r="N309" s="30" t="str">
        <f t="shared" ca="1" si="78"/>
        <v/>
      </c>
      <c r="O309" s="110" t="str">
        <f t="shared" ca="1" si="73"/>
        <v/>
      </c>
      <c r="P309" s="110" t="str">
        <f t="shared" ca="1" si="81"/>
        <v/>
      </c>
      <c r="Q309" s="61" t="str">
        <f t="shared" ca="1" si="68"/>
        <v/>
      </c>
      <c r="R309" s="31" t="str">
        <f t="shared" ca="1" si="74"/>
        <v/>
      </c>
      <c r="S309" s="27" t="str">
        <f t="shared" ca="1" si="79"/>
        <v/>
      </c>
      <c r="T309" s="41" t="str">
        <f t="shared" ca="1" si="82"/>
        <v/>
      </c>
      <c r="U309" s="46"/>
      <c r="W309" s="51" t="str">
        <f t="shared" ca="1" si="80"/>
        <v/>
      </c>
      <c r="X309" s="8" t="str">
        <f t="shared" ca="1" si="75"/>
        <v/>
      </c>
      <c r="Y309" s="58" t="str">
        <f t="shared" ca="1" si="69"/>
        <v/>
      </c>
      <c r="Z309" s="59" t="str">
        <f t="shared" ca="1" si="76"/>
        <v/>
      </c>
      <c r="AA309" s="101" t="str">
        <f ca="1">IF(N309&lt;=$B$9,IF(N309&lt;$B$10,0,IF(N309=$B$10,SUM($T$6:T309),IF(N309=$B$10+1,IF((Y309-T309)&lt;=$T$5,(Y309-T309),$T$5),IF((Y309-T309)&lt;=$T$5-SUMIF($N$6:N308,"&gt;"&amp;$B$10,$M$6:M308),(Y309-T309),($T$5-SUMIF($N$6:N308,"&gt;"&amp;$B$10,$M$6:M308)))))),"")</f>
        <v/>
      </c>
      <c r="AB309" s="107"/>
    </row>
    <row r="310" spans="4:28" x14ac:dyDescent="0.25">
      <c r="D310" s="63"/>
      <c r="E310" s="2" t="str">
        <f t="shared" ca="1" si="77"/>
        <v/>
      </c>
      <c r="F310" s="11" t="str">
        <f t="shared" ca="1" si="70"/>
        <v/>
      </c>
      <c r="G310" s="11" t="str">
        <f t="shared" ca="1" si="71"/>
        <v/>
      </c>
      <c r="H310" s="12" t="str">
        <f t="shared" ca="1" si="67"/>
        <v/>
      </c>
      <c r="I310" s="11" t="str">
        <f t="shared" ca="1" si="72"/>
        <v/>
      </c>
      <c r="J310" s="107"/>
      <c r="K310" s="107"/>
      <c r="L310" s="107"/>
      <c r="M310" s="103" t="str">
        <f ca="1">IF(N310&lt;=$B$9,IF(N310&lt;$B$10,0,IF(N310=$B$10,SUM($T$6:T310),IF(N310=$B$10+1,IF((Q310-T310)&lt;=$M$5,(Q310-T310),$M$5),IF((Q310-T310)&lt;=$M$5-SUMIF($N$6:N309,"&gt;"&amp;$B$10,$M$6:M309),(Q310-T310),($M$5-SUMIF($N$6:N309,"&gt;"&amp;$B$10,$M$6:M309)))))),"")</f>
        <v/>
      </c>
      <c r="N310" s="30" t="str">
        <f t="shared" ca="1" si="78"/>
        <v/>
      </c>
      <c r="O310" s="110" t="str">
        <f t="shared" ca="1" si="73"/>
        <v/>
      </c>
      <c r="P310" s="110" t="str">
        <f t="shared" ca="1" si="81"/>
        <v/>
      </c>
      <c r="Q310" s="61" t="str">
        <f t="shared" ca="1" si="68"/>
        <v/>
      </c>
      <c r="R310" s="31" t="str">
        <f t="shared" ca="1" si="74"/>
        <v/>
      </c>
      <c r="S310" s="27" t="str">
        <f t="shared" ca="1" si="79"/>
        <v/>
      </c>
      <c r="T310" s="41" t="str">
        <f t="shared" ca="1" si="82"/>
        <v/>
      </c>
      <c r="U310" s="46"/>
      <c r="W310" s="51" t="str">
        <f t="shared" ca="1" si="80"/>
        <v/>
      </c>
      <c r="X310" s="8" t="str">
        <f t="shared" ca="1" si="75"/>
        <v/>
      </c>
      <c r="Y310" s="58" t="str">
        <f t="shared" ca="1" si="69"/>
        <v/>
      </c>
      <c r="Z310" s="59" t="str">
        <f t="shared" ca="1" si="76"/>
        <v/>
      </c>
      <c r="AA310" s="101" t="str">
        <f ca="1">IF(N310&lt;=$B$9,IF(N310&lt;$B$10,0,IF(N310=$B$10,SUM($T$6:T310),IF(N310=$B$10+1,IF((Y310-T310)&lt;=$T$5,(Y310-T310),$T$5),IF((Y310-T310)&lt;=$T$5-SUMIF($N$6:N309,"&gt;"&amp;$B$10,$M$6:M309),(Y310-T310),($T$5-SUMIF($N$6:N309,"&gt;"&amp;$B$10,$M$6:M309)))))),"")</f>
        <v/>
      </c>
      <c r="AB310" s="107"/>
    </row>
    <row r="311" spans="4:28" x14ac:dyDescent="0.25">
      <c r="D311" s="63"/>
      <c r="E311" s="2" t="str">
        <f t="shared" ca="1" si="77"/>
        <v/>
      </c>
      <c r="F311" s="11" t="str">
        <f t="shared" ca="1" si="70"/>
        <v/>
      </c>
      <c r="G311" s="11" t="str">
        <f t="shared" ca="1" si="71"/>
        <v/>
      </c>
      <c r="H311" s="12" t="str">
        <f t="shared" ca="1" si="67"/>
        <v/>
      </c>
      <c r="I311" s="11" t="str">
        <f t="shared" ca="1" si="72"/>
        <v/>
      </c>
      <c r="J311" s="107"/>
      <c r="K311" s="107"/>
      <c r="L311" s="107"/>
      <c r="M311" s="103" t="str">
        <f ca="1">IF(N311&lt;=$B$9,IF(N311&lt;$B$10,0,IF(N311=$B$10,SUM($T$6:T311),IF(N311=$B$10+1,IF((Q311-T311)&lt;=$M$5,(Q311-T311),$M$5),IF((Q311-T311)&lt;=$M$5-SUMIF($N$6:N310,"&gt;"&amp;$B$10,$M$6:M310),(Q311-T311),($M$5-SUMIF($N$6:N310,"&gt;"&amp;$B$10,$M$6:M310)))))),"")</f>
        <v/>
      </c>
      <c r="N311" s="30" t="str">
        <f t="shared" ca="1" si="78"/>
        <v/>
      </c>
      <c r="O311" s="110" t="str">
        <f t="shared" ca="1" si="73"/>
        <v/>
      </c>
      <c r="P311" s="110" t="str">
        <f t="shared" ca="1" si="81"/>
        <v/>
      </c>
      <c r="Q311" s="61" t="str">
        <f t="shared" ca="1" si="68"/>
        <v/>
      </c>
      <c r="R311" s="31" t="str">
        <f t="shared" ca="1" si="74"/>
        <v/>
      </c>
      <c r="S311" s="27" t="str">
        <f t="shared" ca="1" si="79"/>
        <v/>
      </c>
      <c r="T311" s="41" t="str">
        <f t="shared" ca="1" si="82"/>
        <v/>
      </c>
      <c r="U311" s="46"/>
      <c r="W311" s="51" t="str">
        <f t="shared" ca="1" si="80"/>
        <v/>
      </c>
      <c r="X311" s="8" t="str">
        <f t="shared" ca="1" si="75"/>
        <v/>
      </c>
      <c r="Y311" s="58" t="str">
        <f t="shared" ca="1" si="69"/>
        <v/>
      </c>
      <c r="Z311" s="59" t="str">
        <f t="shared" ca="1" si="76"/>
        <v/>
      </c>
      <c r="AA311" s="101" t="str">
        <f ca="1">IF(N311&lt;=$B$9,IF(N311&lt;$B$10,0,IF(N311=$B$10,SUM($T$6:T311),IF(N311=$B$10+1,IF((Y311-T311)&lt;=$T$5,(Y311-T311),$T$5),IF((Y311-T311)&lt;=$T$5-SUMIF($N$6:N310,"&gt;"&amp;$B$10,$M$6:M310),(Y311-T311),($T$5-SUMIF($N$6:N310,"&gt;"&amp;$B$10,$M$6:M310)))))),"")</f>
        <v/>
      </c>
      <c r="AB311" s="107"/>
    </row>
    <row r="312" spans="4:28" x14ac:dyDescent="0.25">
      <c r="D312" s="63"/>
      <c r="E312" s="2" t="str">
        <f t="shared" ca="1" si="77"/>
        <v/>
      </c>
      <c r="F312" s="11" t="str">
        <f t="shared" ca="1" si="70"/>
        <v/>
      </c>
      <c r="G312" s="11" t="str">
        <f t="shared" ca="1" si="71"/>
        <v/>
      </c>
      <c r="H312" s="12" t="str">
        <f t="shared" ca="1" si="67"/>
        <v/>
      </c>
      <c r="I312" s="11" t="str">
        <f t="shared" ca="1" si="72"/>
        <v/>
      </c>
      <c r="J312" s="107"/>
      <c r="K312" s="107"/>
      <c r="L312" s="107"/>
      <c r="M312" s="103" t="str">
        <f ca="1">IF(N312&lt;=$B$9,IF(N312&lt;$B$10,0,IF(N312=$B$10,SUM($T$6:T312),IF(N312=$B$10+1,IF((Q312-T312)&lt;=$M$5,(Q312-T312),$M$5),IF((Q312-T312)&lt;=$M$5-SUMIF($N$6:N311,"&gt;"&amp;$B$10,$M$6:M311),(Q312-T312),($M$5-SUMIF($N$6:N311,"&gt;"&amp;$B$10,$M$6:M311)))))),"")</f>
        <v/>
      </c>
      <c r="N312" s="30" t="str">
        <f t="shared" ca="1" si="78"/>
        <v/>
      </c>
      <c r="O312" s="110" t="str">
        <f t="shared" ca="1" si="73"/>
        <v/>
      </c>
      <c r="P312" s="110" t="str">
        <f t="shared" ca="1" si="81"/>
        <v/>
      </c>
      <c r="Q312" s="61" t="str">
        <f t="shared" ca="1" si="68"/>
        <v/>
      </c>
      <c r="R312" s="31" t="str">
        <f t="shared" ca="1" si="74"/>
        <v/>
      </c>
      <c r="S312" s="27" t="str">
        <f t="shared" ca="1" si="79"/>
        <v/>
      </c>
      <c r="T312" s="41" t="str">
        <f t="shared" ca="1" si="82"/>
        <v/>
      </c>
      <c r="U312" s="46"/>
      <c r="W312" s="51" t="str">
        <f t="shared" ca="1" si="80"/>
        <v/>
      </c>
      <c r="X312" s="8" t="str">
        <f t="shared" ca="1" si="75"/>
        <v/>
      </c>
      <c r="Y312" s="58" t="str">
        <f t="shared" ca="1" si="69"/>
        <v/>
      </c>
      <c r="Z312" s="59" t="str">
        <f t="shared" ca="1" si="76"/>
        <v/>
      </c>
      <c r="AA312" s="101" t="str">
        <f ca="1">IF(N312&lt;=$B$9,IF(N312&lt;$B$10,0,IF(N312=$B$10,SUM($T$6:T312),IF(N312=$B$10+1,IF((Y312-T312)&lt;=$T$5,(Y312-T312),$T$5),IF((Y312-T312)&lt;=$T$5-SUMIF($N$6:N311,"&gt;"&amp;$B$10,$M$6:M311),(Y312-T312),($T$5-SUMIF($N$6:N311,"&gt;"&amp;$B$10,$M$6:M311)))))),"")</f>
        <v/>
      </c>
      <c r="AB312" s="107"/>
    </row>
    <row r="313" spans="4:28" x14ac:dyDescent="0.25">
      <c r="D313" s="63"/>
      <c r="E313" s="2" t="str">
        <f t="shared" ca="1" si="77"/>
        <v/>
      </c>
      <c r="F313" s="11" t="str">
        <f t="shared" ca="1" si="70"/>
        <v/>
      </c>
      <c r="G313" s="11" t="str">
        <f t="shared" ca="1" si="71"/>
        <v/>
      </c>
      <c r="H313" s="12" t="str">
        <f t="shared" ca="1" si="67"/>
        <v/>
      </c>
      <c r="I313" s="11" t="str">
        <f t="shared" ca="1" si="72"/>
        <v/>
      </c>
      <c r="J313" s="107"/>
      <c r="K313" s="107"/>
      <c r="L313" s="107"/>
      <c r="M313" s="103" t="str">
        <f ca="1">IF(N313&lt;=$B$9,IF(N313&lt;$B$10,0,IF(N313=$B$10,SUM($T$6:T313),IF(N313=$B$10+1,IF((Q313-T313)&lt;=$M$5,(Q313-T313),$M$5),IF((Q313-T313)&lt;=$M$5-SUMIF($N$6:N312,"&gt;"&amp;$B$10,$M$6:M312),(Q313-T313),($M$5-SUMIF($N$6:N312,"&gt;"&amp;$B$10,$M$6:M312)))))),"")</f>
        <v/>
      </c>
      <c r="N313" s="30" t="str">
        <f t="shared" ca="1" si="78"/>
        <v/>
      </c>
      <c r="O313" s="110" t="str">
        <f t="shared" ca="1" si="73"/>
        <v/>
      </c>
      <c r="P313" s="110" t="str">
        <f t="shared" ca="1" si="81"/>
        <v/>
      </c>
      <c r="Q313" s="61" t="str">
        <f t="shared" ca="1" si="68"/>
        <v/>
      </c>
      <c r="R313" s="31" t="str">
        <f t="shared" ca="1" si="74"/>
        <v/>
      </c>
      <c r="S313" s="27" t="str">
        <f t="shared" ca="1" si="79"/>
        <v/>
      </c>
      <c r="T313" s="41" t="str">
        <f t="shared" ca="1" si="82"/>
        <v/>
      </c>
      <c r="U313" s="46"/>
      <c r="W313" s="51" t="str">
        <f t="shared" ca="1" si="80"/>
        <v/>
      </c>
      <c r="X313" s="8" t="str">
        <f t="shared" ca="1" si="75"/>
        <v/>
      </c>
      <c r="Y313" s="58" t="str">
        <f t="shared" ca="1" si="69"/>
        <v/>
      </c>
      <c r="Z313" s="59" t="str">
        <f t="shared" ca="1" si="76"/>
        <v/>
      </c>
      <c r="AA313" s="101" t="str">
        <f ca="1">IF(N313&lt;=$B$9,IF(N313&lt;$B$10,0,IF(N313=$B$10,SUM($T$6:T313),IF(N313=$B$10+1,IF((Y313-T313)&lt;=$T$5,(Y313-T313),$T$5),IF((Y313-T313)&lt;=$T$5-SUMIF($N$6:N312,"&gt;"&amp;$B$10,$M$6:M312),(Y313-T313),($T$5-SUMIF($N$6:N312,"&gt;"&amp;$B$10,$M$6:M312)))))),"")</f>
        <v/>
      </c>
      <c r="AB313" s="107"/>
    </row>
    <row r="314" spans="4:28" x14ac:dyDescent="0.25">
      <c r="D314" s="63"/>
      <c r="E314" s="2" t="str">
        <f t="shared" ca="1" si="77"/>
        <v/>
      </c>
      <c r="F314" s="11" t="str">
        <f t="shared" ca="1" si="70"/>
        <v/>
      </c>
      <c r="G314" s="11" t="str">
        <f t="shared" ca="1" si="71"/>
        <v/>
      </c>
      <c r="H314" s="12" t="str">
        <f t="shared" ca="1" si="67"/>
        <v/>
      </c>
      <c r="I314" s="11" t="str">
        <f t="shared" ca="1" si="72"/>
        <v/>
      </c>
      <c r="J314" s="107"/>
      <c r="K314" s="107"/>
      <c r="L314" s="107"/>
      <c r="M314" s="103" t="str">
        <f ca="1">IF(N314&lt;=$B$9,IF(N314&lt;$B$10,0,IF(N314=$B$10,SUM($T$6:T314),IF(N314=$B$10+1,IF((Q314-T314)&lt;=$M$5,(Q314-T314),$M$5),IF((Q314-T314)&lt;=$M$5-SUMIF($N$6:N313,"&gt;"&amp;$B$10,$M$6:M313),(Q314-T314),($M$5-SUMIF($N$6:N313,"&gt;"&amp;$B$10,$M$6:M313)))))),"")</f>
        <v/>
      </c>
      <c r="N314" s="30" t="str">
        <f t="shared" ca="1" si="78"/>
        <v/>
      </c>
      <c r="O314" s="110" t="str">
        <f t="shared" ca="1" si="73"/>
        <v/>
      </c>
      <c r="P314" s="110" t="str">
        <f t="shared" ca="1" si="81"/>
        <v/>
      </c>
      <c r="Q314" s="61" t="str">
        <f t="shared" ca="1" si="68"/>
        <v/>
      </c>
      <c r="R314" s="31" t="str">
        <f t="shared" ca="1" si="74"/>
        <v/>
      </c>
      <c r="S314" s="27" t="str">
        <f t="shared" ca="1" si="79"/>
        <v/>
      </c>
      <c r="T314" s="41" t="str">
        <f t="shared" ca="1" si="82"/>
        <v/>
      </c>
      <c r="U314" s="46"/>
      <c r="W314" s="51" t="str">
        <f t="shared" ca="1" si="80"/>
        <v/>
      </c>
      <c r="X314" s="8" t="str">
        <f t="shared" ca="1" si="75"/>
        <v/>
      </c>
      <c r="Y314" s="58" t="str">
        <f t="shared" ca="1" si="69"/>
        <v/>
      </c>
      <c r="Z314" s="59" t="str">
        <f t="shared" ca="1" si="76"/>
        <v/>
      </c>
      <c r="AA314" s="101" t="str">
        <f ca="1">IF(N314&lt;=$B$9,IF(N314&lt;$B$10,0,IF(N314=$B$10,SUM($T$6:T314),IF(N314=$B$10+1,IF((Y314-T314)&lt;=$T$5,(Y314-T314),$T$5),IF((Y314-T314)&lt;=$T$5-SUMIF($N$6:N313,"&gt;"&amp;$B$10,$M$6:M313),(Y314-T314),($T$5-SUMIF($N$6:N313,"&gt;"&amp;$B$10,$M$6:M313)))))),"")</f>
        <v/>
      </c>
      <c r="AB314" s="107"/>
    </row>
    <row r="315" spans="4:28" x14ac:dyDescent="0.25">
      <c r="D315" s="63"/>
      <c r="E315" s="2" t="str">
        <f t="shared" ca="1" si="77"/>
        <v/>
      </c>
      <c r="F315" s="11" t="str">
        <f t="shared" ca="1" si="70"/>
        <v/>
      </c>
      <c r="G315" s="11" t="str">
        <f t="shared" ca="1" si="71"/>
        <v/>
      </c>
      <c r="H315" s="12" t="str">
        <f t="shared" ca="1" si="67"/>
        <v/>
      </c>
      <c r="I315" s="11" t="str">
        <f t="shared" ca="1" si="72"/>
        <v/>
      </c>
      <c r="J315" s="107"/>
      <c r="K315" s="107"/>
      <c r="L315" s="107"/>
      <c r="M315" s="103" t="str">
        <f ca="1">IF(N315&lt;=$B$9,IF(N315&lt;$B$10,0,IF(N315=$B$10,SUM($T$6:T315),IF(N315=$B$10+1,IF((Q315-T315)&lt;=$M$5,(Q315-T315),$M$5),IF((Q315-T315)&lt;=$M$5-SUMIF($N$6:N314,"&gt;"&amp;$B$10,$M$6:M314),(Q315-T315),($M$5-SUMIF($N$6:N314,"&gt;"&amp;$B$10,$M$6:M314)))))),"")</f>
        <v/>
      </c>
      <c r="N315" s="30" t="str">
        <f t="shared" ca="1" si="78"/>
        <v/>
      </c>
      <c r="O315" s="110" t="str">
        <f t="shared" ca="1" si="73"/>
        <v/>
      </c>
      <c r="P315" s="110" t="str">
        <f t="shared" ca="1" si="81"/>
        <v/>
      </c>
      <c r="Q315" s="61" t="str">
        <f t="shared" ca="1" si="68"/>
        <v/>
      </c>
      <c r="R315" s="31" t="str">
        <f t="shared" ca="1" si="74"/>
        <v/>
      </c>
      <c r="S315" s="27" t="str">
        <f t="shared" ca="1" si="79"/>
        <v/>
      </c>
      <c r="T315" s="41" t="str">
        <f t="shared" ca="1" si="82"/>
        <v/>
      </c>
      <c r="U315" s="46"/>
      <c r="W315" s="51" t="str">
        <f t="shared" ca="1" si="80"/>
        <v/>
      </c>
      <c r="X315" s="8" t="str">
        <f t="shared" ca="1" si="75"/>
        <v/>
      </c>
      <c r="Y315" s="58" t="str">
        <f t="shared" ca="1" si="69"/>
        <v/>
      </c>
      <c r="Z315" s="59" t="str">
        <f t="shared" ca="1" si="76"/>
        <v/>
      </c>
      <c r="AA315" s="101" t="str">
        <f ca="1">IF(N315&lt;=$B$9,IF(N315&lt;$B$10,0,IF(N315=$B$10,SUM($T$6:T315),IF(N315=$B$10+1,IF((Y315-T315)&lt;=$T$5,(Y315-T315),$T$5),IF((Y315-T315)&lt;=$T$5-SUMIF($N$6:N314,"&gt;"&amp;$B$10,$M$6:M314),(Y315-T315),($T$5-SUMIF($N$6:N314,"&gt;"&amp;$B$10,$M$6:M314)))))),"")</f>
        <v/>
      </c>
      <c r="AB315" s="107"/>
    </row>
    <row r="316" spans="4:28" x14ac:dyDescent="0.25">
      <c r="D316" s="63"/>
      <c r="E316" s="2" t="str">
        <f t="shared" ca="1" si="77"/>
        <v/>
      </c>
      <c r="F316" s="11" t="str">
        <f t="shared" ca="1" si="70"/>
        <v/>
      </c>
      <c r="G316" s="11" t="str">
        <f t="shared" ca="1" si="71"/>
        <v/>
      </c>
      <c r="H316" s="12" t="str">
        <f t="shared" ca="1" si="67"/>
        <v/>
      </c>
      <c r="I316" s="11" t="str">
        <f t="shared" ca="1" si="72"/>
        <v/>
      </c>
      <c r="J316" s="107"/>
      <c r="K316" s="107"/>
      <c r="L316" s="107"/>
      <c r="M316" s="103" t="str">
        <f ca="1">IF(N316&lt;=$B$9,IF(N316&lt;$B$10,0,IF(N316=$B$10,SUM($T$6:T316),IF(N316=$B$10+1,IF((Q316-T316)&lt;=$M$5,(Q316-T316),$M$5),IF((Q316-T316)&lt;=$M$5-SUMIF($N$6:N315,"&gt;"&amp;$B$10,$M$6:M315),(Q316-T316),($M$5-SUMIF($N$6:N315,"&gt;"&amp;$B$10,$M$6:M315)))))),"")</f>
        <v/>
      </c>
      <c r="N316" s="30" t="str">
        <f t="shared" ca="1" si="78"/>
        <v/>
      </c>
      <c r="O316" s="110" t="str">
        <f t="shared" ca="1" si="73"/>
        <v/>
      </c>
      <c r="P316" s="110" t="str">
        <f t="shared" ca="1" si="81"/>
        <v/>
      </c>
      <c r="Q316" s="61" t="str">
        <f t="shared" ca="1" si="68"/>
        <v/>
      </c>
      <c r="R316" s="31" t="str">
        <f t="shared" ca="1" si="74"/>
        <v/>
      </c>
      <c r="S316" s="27" t="str">
        <f t="shared" ca="1" si="79"/>
        <v/>
      </c>
      <c r="T316" s="41" t="str">
        <f t="shared" ca="1" si="82"/>
        <v/>
      </c>
      <c r="U316" s="46"/>
      <c r="W316" s="51" t="str">
        <f t="shared" ca="1" si="80"/>
        <v/>
      </c>
      <c r="X316" s="8" t="str">
        <f t="shared" ca="1" si="75"/>
        <v/>
      </c>
      <c r="Y316" s="58" t="str">
        <f t="shared" ca="1" si="69"/>
        <v/>
      </c>
      <c r="Z316" s="59" t="str">
        <f t="shared" ca="1" si="76"/>
        <v/>
      </c>
      <c r="AA316" s="101" t="str">
        <f ca="1">IF(N316&lt;=$B$9,IF(N316&lt;$B$10,0,IF(N316=$B$10,SUM($T$6:T316),IF(N316=$B$10+1,IF((Y316-T316)&lt;=$T$5,(Y316-T316),$T$5),IF((Y316-T316)&lt;=$T$5-SUMIF($N$6:N315,"&gt;"&amp;$B$10,$M$6:M315),(Y316-T316),($T$5-SUMIF($N$6:N315,"&gt;"&amp;$B$10,$M$6:M315)))))),"")</f>
        <v/>
      </c>
      <c r="AB316" s="107"/>
    </row>
    <row r="317" spans="4:28" x14ac:dyDescent="0.25">
      <c r="D317" s="63"/>
      <c r="E317" s="2" t="str">
        <f t="shared" ca="1" si="77"/>
        <v/>
      </c>
      <c r="F317" s="11" t="str">
        <f t="shared" ca="1" si="70"/>
        <v/>
      </c>
      <c r="G317" s="11" t="str">
        <f t="shared" ca="1" si="71"/>
        <v/>
      </c>
      <c r="H317" s="12" t="str">
        <f t="shared" ca="1" si="67"/>
        <v/>
      </c>
      <c r="I317" s="11" t="str">
        <f t="shared" ca="1" si="72"/>
        <v/>
      </c>
      <c r="J317" s="107"/>
      <c r="K317" s="107"/>
      <c r="L317" s="107"/>
      <c r="M317" s="103" t="str">
        <f ca="1">IF(N317&lt;=$B$9,IF(N317&lt;$B$10,0,IF(N317=$B$10,SUM($T$6:T317),IF(N317=$B$10+1,IF((Q317-T317)&lt;=$M$5,(Q317-T317),$M$5),IF((Q317-T317)&lt;=$M$5-SUMIF($N$6:N316,"&gt;"&amp;$B$10,$M$6:M316),(Q317-T317),($M$5-SUMIF($N$6:N316,"&gt;"&amp;$B$10,$M$6:M316)))))),"")</f>
        <v/>
      </c>
      <c r="N317" s="30" t="str">
        <f t="shared" ca="1" si="78"/>
        <v/>
      </c>
      <c r="O317" s="110" t="str">
        <f t="shared" ca="1" si="73"/>
        <v/>
      </c>
      <c r="P317" s="110" t="str">
        <f t="shared" ca="1" si="81"/>
        <v/>
      </c>
      <c r="Q317" s="61" t="str">
        <f t="shared" ca="1" si="68"/>
        <v/>
      </c>
      <c r="R317" s="31" t="str">
        <f t="shared" ca="1" si="74"/>
        <v/>
      </c>
      <c r="S317" s="27" t="str">
        <f t="shared" ca="1" si="79"/>
        <v/>
      </c>
      <c r="T317" s="41" t="str">
        <f t="shared" ca="1" si="82"/>
        <v/>
      </c>
      <c r="U317" s="46"/>
      <c r="W317" s="51" t="str">
        <f t="shared" ca="1" si="80"/>
        <v/>
      </c>
      <c r="X317" s="8" t="str">
        <f t="shared" ca="1" si="75"/>
        <v/>
      </c>
      <c r="Y317" s="58" t="str">
        <f t="shared" ca="1" si="69"/>
        <v/>
      </c>
      <c r="Z317" s="59" t="str">
        <f t="shared" ca="1" si="76"/>
        <v/>
      </c>
      <c r="AA317" s="101" t="str">
        <f ca="1">IF(N317&lt;=$B$9,IF(N317&lt;$B$10,0,IF(N317=$B$10,SUM($T$6:T317),IF(N317=$B$10+1,IF((Y317-T317)&lt;=$T$5,(Y317-T317),$T$5),IF((Y317-T317)&lt;=$T$5-SUMIF($N$6:N316,"&gt;"&amp;$B$10,$M$6:M316),(Y317-T317),($T$5-SUMIF($N$6:N316,"&gt;"&amp;$B$10,$M$6:M316)))))),"")</f>
        <v/>
      </c>
      <c r="AB317" s="107"/>
    </row>
    <row r="318" spans="4:28" x14ac:dyDescent="0.25">
      <c r="D318" s="63"/>
      <c r="E318" s="2" t="str">
        <f t="shared" ca="1" si="77"/>
        <v/>
      </c>
      <c r="F318" s="11" t="str">
        <f t="shared" ca="1" si="70"/>
        <v/>
      </c>
      <c r="G318" s="11" t="str">
        <f t="shared" ca="1" si="71"/>
        <v/>
      </c>
      <c r="H318" s="12" t="str">
        <f t="shared" ca="1" si="67"/>
        <v/>
      </c>
      <c r="I318" s="11" t="str">
        <f t="shared" ca="1" si="72"/>
        <v/>
      </c>
      <c r="J318" s="107"/>
      <c r="K318" s="107"/>
      <c r="L318" s="107"/>
      <c r="M318" s="103" t="str">
        <f ca="1">IF(N318&lt;=$B$9,IF(N318&lt;$B$10,0,IF(N318=$B$10,SUM($T$6:T318),IF(N318=$B$10+1,IF((Q318-T318)&lt;=$M$5,(Q318-T318),$M$5),IF((Q318-T318)&lt;=$M$5-SUMIF($N$6:N317,"&gt;"&amp;$B$10,$M$6:M317),(Q318-T318),($M$5-SUMIF($N$6:N317,"&gt;"&amp;$B$10,$M$6:M317)))))),"")</f>
        <v/>
      </c>
      <c r="N318" s="30" t="str">
        <f t="shared" ca="1" si="78"/>
        <v/>
      </c>
      <c r="O318" s="110" t="str">
        <f t="shared" ca="1" si="73"/>
        <v/>
      </c>
      <c r="P318" s="110" t="str">
        <f t="shared" ca="1" si="81"/>
        <v/>
      </c>
      <c r="Q318" s="61" t="str">
        <f t="shared" ca="1" si="68"/>
        <v/>
      </c>
      <c r="R318" s="31" t="str">
        <f t="shared" ca="1" si="74"/>
        <v/>
      </c>
      <c r="S318" s="27" t="str">
        <f t="shared" ca="1" si="79"/>
        <v/>
      </c>
      <c r="T318" s="41" t="str">
        <f t="shared" ca="1" si="82"/>
        <v/>
      </c>
      <c r="U318" s="46"/>
      <c r="W318" s="51" t="str">
        <f t="shared" ca="1" si="80"/>
        <v/>
      </c>
      <c r="X318" s="8" t="str">
        <f t="shared" ca="1" si="75"/>
        <v/>
      </c>
      <c r="Y318" s="58" t="str">
        <f t="shared" ca="1" si="69"/>
        <v/>
      </c>
      <c r="Z318" s="59" t="str">
        <f t="shared" ca="1" si="76"/>
        <v/>
      </c>
      <c r="AA318" s="101" t="str">
        <f ca="1">IF(N318&lt;=$B$9,IF(N318&lt;$B$10,0,IF(N318=$B$10,SUM($T$6:T318),IF(N318=$B$10+1,IF((Y318-T318)&lt;=$T$5,(Y318-T318),$T$5),IF((Y318-T318)&lt;=$T$5-SUMIF($N$6:N317,"&gt;"&amp;$B$10,$M$6:M317),(Y318-T318),($T$5-SUMIF($N$6:N317,"&gt;"&amp;$B$10,$M$6:M317)))))),"")</f>
        <v/>
      </c>
      <c r="AB318" s="107"/>
    </row>
    <row r="319" spans="4:28" x14ac:dyDescent="0.25">
      <c r="D319" s="63"/>
      <c r="E319" s="2" t="str">
        <f t="shared" ca="1" si="77"/>
        <v/>
      </c>
      <c r="F319" s="11" t="str">
        <f t="shared" ca="1" si="70"/>
        <v/>
      </c>
      <c r="G319" s="11" t="str">
        <f t="shared" ca="1" si="71"/>
        <v/>
      </c>
      <c r="H319" s="12" t="str">
        <f t="shared" ca="1" si="67"/>
        <v/>
      </c>
      <c r="I319" s="11" t="str">
        <f t="shared" ca="1" si="72"/>
        <v/>
      </c>
      <c r="J319" s="107"/>
      <c r="K319" s="107"/>
      <c r="L319" s="107"/>
      <c r="M319" s="103" t="str">
        <f ca="1">IF(N319&lt;=$B$9,IF(N319&lt;$B$10,0,IF(N319=$B$10,SUM($T$6:T319),IF(N319=$B$10+1,IF((Q319-T319)&lt;=$M$5,(Q319-T319),$M$5),IF((Q319-T319)&lt;=$M$5-SUMIF($N$6:N318,"&gt;"&amp;$B$10,$M$6:M318),(Q319-T319),($M$5-SUMIF($N$6:N318,"&gt;"&amp;$B$10,$M$6:M318)))))),"")</f>
        <v/>
      </c>
      <c r="N319" s="30" t="str">
        <f t="shared" ca="1" si="78"/>
        <v/>
      </c>
      <c r="O319" s="110" t="str">
        <f t="shared" ca="1" si="73"/>
        <v/>
      </c>
      <c r="P319" s="110" t="str">
        <f t="shared" ca="1" si="81"/>
        <v/>
      </c>
      <c r="Q319" s="61" t="str">
        <f t="shared" ca="1" si="68"/>
        <v/>
      </c>
      <c r="R319" s="31" t="str">
        <f t="shared" ca="1" si="74"/>
        <v/>
      </c>
      <c r="S319" s="27" t="str">
        <f t="shared" ca="1" si="79"/>
        <v/>
      </c>
      <c r="T319" s="41" t="str">
        <f t="shared" ca="1" si="82"/>
        <v/>
      </c>
      <c r="U319" s="46"/>
      <c r="W319" s="51" t="str">
        <f t="shared" ca="1" si="80"/>
        <v/>
      </c>
      <c r="X319" s="8" t="str">
        <f t="shared" ca="1" si="75"/>
        <v/>
      </c>
      <c r="Y319" s="58" t="str">
        <f t="shared" ca="1" si="69"/>
        <v/>
      </c>
      <c r="Z319" s="59" t="str">
        <f t="shared" ca="1" si="76"/>
        <v/>
      </c>
      <c r="AA319" s="101" t="str">
        <f ca="1">IF(N319&lt;=$B$9,IF(N319&lt;$B$10,0,IF(N319=$B$10,SUM($T$6:T319),IF(N319=$B$10+1,IF((Y319-T319)&lt;=$T$5,(Y319-T319),$T$5),IF((Y319-T319)&lt;=$T$5-SUMIF($N$6:N318,"&gt;"&amp;$B$10,$M$6:M318),(Y319-T319),($T$5-SUMIF($N$6:N318,"&gt;"&amp;$B$10,$M$6:M318)))))),"")</f>
        <v/>
      </c>
      <c r="AB319" s="107"/>
    </row>
    <row r="320" spans="4:28" x14ac:dyDescent="0.25">
      <c r="D320" s="63"/>
      <c r="E320" s="2" t="str">
        <f t="shared" ca="1" si="77"/>
        <v/>
      </c>
      <c r="F320" s="11" t="str">
        <f t="shared" ca="1" si="70"/>
        <v/>
      </c>
      <c r="G320" s="11" t="str">
        <f t="shared" ca="1" si="71"/>
        <v/>
      </c>
      <c r="H320" s="12" t="str">
        <f t="shared" ca="1" si="67"/>
        <v/>
      </c>
      <c r="I320" s="11" t="str">
        <f t="shared" ca="1" si="72"/>
        <v/>
      </c>
      <c r="J320" s="107"/>
      <c r="K320" s="107"/>
      <c r="L320" s="107"/>
      <c r="M320" s="103" t="str">
        <f ca="1">IF(N320&lt;=$B$9,IF(N320&lt;$B$10,0,IF(N320=$B$10,SUM($T$6:T320),IF(N320=$B$10+1,IF((Q320-T320)&lt;=$M$5,(Q320-T320),$M$5),IF((Q320-T320)&lt;=$M$5-SUMIF($N$6:N319,"&gt;"&amp;$B$10,$M$6:M319),(Q320-T320),($M$5-SUMIF($N$6:N319,"&gt;"&amp;$B$10,$M$6:M319)))))),"")</f>
        <v/>
      </c>
      <c r="N320" s="30" t="str">
        <f t="shared" ca="1" si="78"/>
        <v/>
      </c>
      <c r="O320" s="110" t="str">
        <f t="shared" ca="1" si="73"/>
        <v/>
      </c>
      <c r="P320" s="110" t="str">
        <f t="shared" ca="1" si="81"/>
        <v/>
      </c>
      <c r="Q320" s="61" t="str">
        <f t="shared" ca="1" si="68"/>
        <v/>
      </c>
      <c r="R320" s="31" t="str">
        <f t="shared" ca="1" si="74"/>
        <v/>
      </c>
      <c r="S320" s="27" t="str">
        <f t="shared" ca="1" si="79"/>
        <v/>
      </c>
      <c r="T320" s="41" t="str">
        <f t="shared" ca="1" si="82"/>
        <v/>
      </c>
      <c r="U320" s="46"/>
      <c r="W320" s="51" t="str">
        <f t="shared" ca="1" si="80"/>
        <v/>
      </c>
      <c r="X320" s="8" t="str">
        <f t="shared" ca="1" si="75"/>
        <v/>
      </c>
      <c r="Y320" s="58" t="str">
        <f t="shared" ca="1" si="69"/>
        <v/>
      </c>
      <c r="Z320" s="59" t="str">
        <f t="shared" ca="1" si="76"/>
        <v/>
      </c>
      <c r="AA320" s="101" t="str">
        <f ca="1">IF(N320&lt;=$B$9,IF(N320&lt;$B$10,0,IF(N320=$B$10,SUM($T$6:T320),IF(N320=$B$10+1,IF((Y320-T320)&lt;=$T$5,(Y320-T320),$T$5),IF((Y320-T320)&lt;=$T$5-SUMIF($N$6:N319,"&gt;"&amp;$B$10,$M$6:M319),(Y320-T320),($T$5-SUMIF($N$6:N319,"&gt;"&amp;$B$10,$M$6:M319)))))),"")</f>
        <v/>
      </c>
      <c r="AB320" s="107"/>
    </row>
    <row r="321" spans="4:28" x14ac:dyDescent="0.25">
      <c r="D321" s="63"/>
      <c r="E321" s="2" t="str">
        <f t="shared" ca="1" si="77"/>
        <v/>
      </c>
      <c r="F321" s="11" t="str">
        <f t="shared" ca="1" si="70"/>
        <v/>
      </c>
      <c r="G321" s="11" t="str">
        <f t="shared" ca="1" si="71"/>
        <v/>
      </c>
      <c r="H321" s="12" t="str">
        <f t="shared" ca="1" si="67"/>
        <v/>
      </c>
      <c r="I321" s="11" t="str">
        <f t="shared" ca="1" si="72"/>
        <v/>
      </c>
      <c r="J321" s="107"/>
      <c r="K321" s="107"/>
      <c r="L321" s="107"/>
      <c r="M321" s="103" t="str">
        <f ca="1">IF(N321&lt;=$B$9,IF(N321&lt;$B$10,0,IF(N321=$B$10,SUM($T$6:T321),IF(N321=$B$10+1,IF((Q321-T321)&lt;=$M$5,(Q321-T321),$M$5),IF((Q321-T321)&lt;=$M$5-SUMIF($N$6:N320,"&gt;"&amp;$B$10,$M$6:M320),(Q321-T321),($M$5-SUMIF($N$6:N320,"&gt;"&amp;$B$10,$M$6:M320)))))),"")</f>
        <v/>
      </c>
      <c r="N321" s="30" t="str">
        <f t="shared" ca="1" si="78"/>
        <v/>
      </c>
      <c r="O321" s="110" t="str">
        <f t="shared" ca="1" si="73"/>
        <v/>
      </c>
      <c r="P321" s="110" t="str">
        <f t="shared" ca="1" si="81"/>
        <v/>
      </c>
      <c r="Q321" s="61" t="str">
        <f t="shared" ca="1" si="68"/>
        <v/>
      </c>
      <c r="R321" s="31" t="str">
        <f t="shared" ca="1" si="74"/>
        <v/>
      </c>
      <c r="S321" s="27" t="str">
        <f t="shared" ca="1" si="79"/>
        <v/>
      </c>
      <c r="T321" s="41" t="str">
        <f t="shared" ca="1" si="82"/>
        <v/>
      </c>
      <c r="U321" s="46"/>
      <c r="W321" s="51" t="str">
        <f t="shared" ca="1" si="80"/>
        <v/>
      </c>
      <c r="X321" s="8" t="str">
        <f t="shared" ca="1" si="75"/>
        <v/>
      </c>
      <c r="Y321" s="58" t="str">
        <f t="shared" ca="1" si="69"/>
        <v/>
      </c>
      <c r="Z321" s="59" t="str">
        <f t="shared" ca="1" si="76"/>
        <v/>
      </c>
      <c r="AA321" s="101" t="str">
        <f ca="1">IF(N321&lt;=$B$9,IF(N321&lt;$B$10,0,IF(N321=$B$10,SUM($T$6:T321),IF(N321=$B$10+1,IF((Y321-T321)&lt;=$T$5,(Y321-T321),$T$5),IF((Y321-T321)&lt;=$T$5-SUMIF($N$6:N320,"&gt;"&amp;$B$10,$M$6:M320),(Y321-T321),($T$5-SUMIF($N$6:N320,"&gt;"&amp;$B$10,$M$6:M320)))))),"")</f>
        <v/>
      </c>
      <c r="AB321" s="107"/>
    </row>
    <row r="322" spans="4:28" x14ac:dyDescent="0.25">
      <c r="D322" s="63"/>
      <c r="E322" s="2" t="str">
        <f t="shared" ca="1" si="77"/>
        <v/>
      </c>
      <c r="F322" s="11" t="str">
        <f t="shared" ca="1" si="70"/>
        <v/>
      </c>
      <c r="G322" s="11" t="str">
        <f t="shared" ca="1" si="71"/>
        <v/>
      </c>
      <c r="H322" s="12" t="str">
        <f t="shared" ca="1" si="67"/>
        <v/>
      </c>
      <c r="I322" s="11" t="str">
        <f t="shared" ca="1" si="72"/>
        <v/>
      </c>
      <c r="J322" s="107"/>
      <c r="K322" s="107"/>
      <c r="L322" s="107"/>
      <c r="M322" s="103" t="str">
        <f ca="1">IF(N322&lt;=$B$9,IF(N322&lt;$B$10,0,IF(N322=$B$10,SUM($T$6:T322),IF(N322=$B$10+1,IF((Q322-T322)&lt;=$M$5,(Q322-T322),$M$5),IF((Q322-T322)&lt;=$M$5-SUMIF($N$6:N321,"&gt;"&amp;$B$10,$M$6:M321),(Q322-T322),($M$5-SUMIF($N$6:N321,"&gt;"&amp;$B$10,$M$6:M321)))))),"")</f>
        <v/>
      </c>
      <c r="N322" s="30" t="str">
        <f t="shared" ca="1" si="78"/>
        <v/>
      </c>
      <c r="O322" s="110" t="str">
        <f t="shared" ca="1" si="73"/>
        <v/>
      </c>
      <c r="P322" s="110" t="str">
        <f t="shared" ca="1" si="81"/>
        <v/>
      </c>
      <c r="Q322" s="61" t="str">
        <f t="shared" ca="1" si="68"/>
        <v/>
      </c>
      <c r="R322" s="31" t="str">
        <f t="shared" ca="1" si="74"/>
        <v/>
      </c>
      <c r="S322" s="27" t="str">
        <f t="shared" ca="1" si="79"/>
        <v/>
      </c>
      <c r="T322" s="41" t="str">
        <f t="shared" ca="1" si="82"/>
        <v/>
      </c>
      <c r="U322" s="46"/>
      <c r="W322" s="51" t="str">
        <f t="shared" ca="1" si="80"/>
        <v/>
      </c>
      <c r="X322" s="8" t="str">
        <f t="shared" ca="1" si="75"/>
        <v/>
      </c>
      <c r="Y322" s="58" t="str">
        <f t="shared" ca="1" si="69"/>
        <v/>
      </c>
      <c r="Z322" s="59" t="str">
        <f t="shared" ca="1" si="76"/>
        <v/>
      </c>
      <c r="AA322" s="101" t="str">
        <f ca="1">IF(N322&lt;=$B$9,IF(N322&lt;$B$10,0,IF(N322=$B$10,SUM($T$6:T322),IF(N322=$B$10+1,IF((Y322-T322)&lt;=$T$5,(Y322-T322),$T$5),IF((Y322-T322)&lt;=$T$5-SUMIF($N$6:N321,"&gt;"&amp;$B$10,$M$6:M321),(Y322-T322),($T$5-SUMIF($N$6:N321,"&gt;"&amp;$B$10,$M$6:M321)))))),"")</f>
        <v/>
      </c>
      <c r="AB322" s="107"/>
    </row>
    <row r="323" spans="4:28" x14ac:dyDescent="0.25">
      <c r="D323" s="63"/>
      <c r="E323" s="2" t="str">
        <f t="shared" ca="1" si="77"/>
        <v/>
      </c>
      <c r="F323" s="11" t="str">
        <f t="shared" ca="1" si="70"/>
        <v/>
      </c>
      <c r="G323" s="11" t="str">
        <f t="shared" ca="1" si="71"/>
        <v/>
      </c>
      <c r="H323" s="12" t="str">
        <f t="shared" ca="1" si="67"/>
        <v/>
      </c>
      <c r="I323" s="11" t="str">
        <f t="shared" ca="1" si="72"/>
        <v/>
      </c>
      <c r="J323" s="107"/>
      <c r="K323" s="107"/>
      <c r="L323" s="107"/>
      <c r="M323" s="103" t="str">
        <f ca="1">IF(N323&lt;=$B$9,IF(N323&lt;$B$10,0,IF(N323=$B$10,SUM($T$6:T323),IF(N323=$B$10+1,IF((Q323-T323)&lt;=$M$5,(Q323-T323),$M$5),IF((Q323-T323)&lt;=$M$5-SUMIF($N$6:N322,"&gt;"&amp;$B$10,$M$6:M322),(Q323-T323),($M$5-SUMIF($N$6:N322,"&gt;"&amp;$B$10,$M$6:M322)))))),"")</f>
        <v/>
      </c>
      <c r="N323" s="30" t="str">
        <f t="shared" ca="1" si="78"/>
        <v/>
      </c>
      <c r="O323" s="110" t="str">
        <f t="shared" ca="1" si="73"/>
        <v/>
      </c>
      <c r="P323" s="110" t="str">
        <f t="shared" ca="1" si="81"/>
        <v/>
      </c>
      <c r="Q323" s="61" t="str">
        <f t="shared" ca="1" si="68"/>
        <v/>
      </c>
      <c r="R323" s="31" t="str">
        <f t="shared" ca="1" si="74"/>
        <v/>
      </c>
      <c r="S323" s="27" t="str">
        <f t="shared" ca="1" si="79"/>
        <v/>
      </c>
      <c r="T323" s="41" t="str">
        <f t="shared" ca="1" si="82"/>
        <v/>
      </c>
      <c r="U323" s="46"/>
      <c r="W323" s="51" t="str">
        <f t="shared" ca="1" si="80"/>
        <v/>
      </c>
      <c r="X323" s="8" t="str">
        <f t="shared" ca="1" si="75"/>
        <v/>
      </c>
      <c r="Y323" s="58" t="str">
        <f t="shared" ca="1" si="69"/>
        <v/>
      </c>
      <c r="Z323" s="59" t="str">
        <f t="shared" ca="1" si="76"/>
        <v/>
      </c>
      <c r="AA323" s="101" t="str">
        <f ca="1">IF(N323&lt;=$B$9,IF(N323&lt;$B$10,0,IF(N323=$B$10,SUM($T$6:T323),IF(N323=$B$10+1,IF((Y323-T323)&lt;=$T$5,(Y323-T323),$T$5),IF((Y323-T323)&lt;=$T$5-SUMIF($N$6:N322,"&gt;"&amp;$B$10,$M$6:M322),(Y323-T323),($T$5-SUMIF($N$6:N322,"&gt;"&amp;$B$10,$M$6:M322)))))),"")</f>
        <v/>
      </c>
      <c r="AB323" s="107"/>
    </row>
    <row r="324" spans="4:28" x14ac:dyDescent="0.25">
      <c r="D324" s="63"/>
      <c r="E324" s="2" t="str">
        <f t="shared" ca="1" si="77"/>
        <v/>
      </c>
      <c r="F324" s="11" t="str">
        <f t="shared" ca="1" si="70"/>
        <v/>
      </c>
      <c r="G324" s="11" t="str">
        <f t="shared" ca="1" si="71"/>
        <v/>
      </c>
      <c r="H324" s="12" t="str">
        <f t="shared" ca="1" si="67"/>
        <v/>
      </c>
      <c r="I324" s="11" t="str">
        <f t="shared" ca="1" si="72"/>
        <v/>
      </c>
      <c r="J324" s="107"/>
      <c r="K324" s="107"/>
      <c r="L324" s="107"/>
      <c r="M324" s="103" t="str">
        <f ca="1">IF(N324&lt;=$B$9,IF(N324&lt;$B$10,0,IF(N324=$B$10,SUM($T$6:T324),IF(N324=$B$10+1,IF((Q324-T324)&lt;=$M$5,(Q324-T324),$M$5),IF((Q324-T324)&lt;=$M$5-SUMIF($N$6:N323,"&gt;"&amp;$B$10,$M$6:M323),(Q324-T324),($M$5-SUMIF($N$6:N323,"&gt;"&amp;$B$10,$M$6:M323)))))),"")</f>
        <v/>
      </c>
      <c r="N324" s="30" t="str">
        <f t="shared" ca="1" si="78"/>
        <v/>
      </c>
      <c r="O324" s="110" t="str">
        <f t="shared" ca="1" si="73"/>
        <v/>
      </c>
      <c r="P324" s="110" t="str">
        <f t="shared" ca="1" si="81"/>
        <v/>
      </c>
      <c r="Q324" s="61" t="str">
        <f t="shared" ca="1" si="68"/>
        <v/>
      </c>
      <c r="R324" s="31" t="str">
        <f t="shared" ca="1" si="74"/>
        <v/>
      </c>
      <c r="S324" s="27" t="str">
        <f t="shared" ca="1" si="79"/>
        <v/>
      </c>
      <c r="T324" s="41" t="str">
        <f t="shared" ca="1" si="82"/>
        <v/>
      </c>
      <c r="U324" s="46"/>
      <c r="W324" s="51" t="str">
        <f t="shared" ca="1" si="80"/>
        <v/>
      </c>
      <c r="X324" s="8" t="str">
        <f t="shared" ca="1" si="75"/>
        <v/>
      </c>
      <c r="Y324" s="58" t="str">
        <f t="shared" ca="1" si="69"/>
        <v/>
      </c>
      <c r="Z324" s="59" t="str">
        <f t="shared" ca="1" si="76"/>
        <v/>
      </c>
      <c r="AA324" s="101" t="str">
        <f ca="1">IF(N324&lt;=$B$9,IF(N324&lt;$B$10,0,IF(N324=$B$10,SUM($T$6:T324),IF(N324=$B$10+1,IF((Y324-T324)&lt;=$T$5,(Y324-T324),$T$5),IF((Y324-T324)&lt;=$T$5-SUMIF($N$6:N323,"&gt;"&amp;$B$10,$M$6:M323),(Y324-T324),($T$5-SUMIF($N$6:N323,"&gt;"&amp;$B$10,$M$6:M323)))))),"")</f>
        <v/>
      </c>
      <c r="AB324" s="107"/>
    </row>
    <row r="325" spans="4:28" x14ac:dyDescent="0.25">
      <c r="D325" s="63"/>
      <c r="E325" s="2" t="str">
        <f t="shared" ca="1" si="77"/>
        <v/>
      </c>
      <c r="F325" s="11" t="str">
        <f t="shared" ca="1" si="70"/>
        <v/>
      </c>
      <c r="G325" s="11" t="str">
        <f t="shared" ca="1" si="71"/>
        <v/>
      </c>
      <c r="H325" s="12" t="str">
        <f t="shared" ca="1" si="67"/>
        <v/>
      </c>
      <c r="I325" s="11" t="str">
        <f t="shared" ca="1" si="72"/>
        <v/>
      </c>
      <c r="J325" s="107"/>
      <c r="K325" s="107"/>
      <c r="L325" s="107"/>
      <c r="M325" s="103" t="str">
        <f ca="1">IF(N325&lt;=$B$9,IF(N325&lt;$B$10,0,IF(N325=$B$10,SUM($T$6:T325),IF(N325=$B$10+1,IF((Q325-T325)&lt;=$M$5,(Q325-T325),$M$5),IF((Q325-T325)&lt;=$M$5-SUMIF($N$6:N324,"&gt;"&amp;$B$10,$M$6:M324),(Q325-T325),($M$5-SUMIF($N$6:N324,"&gt;"&amp;$B$10,$M$6:M324)))))),"")</f>
        <v/>
      </c>
      <c r="N325" s="30" t="str">
        <f t="shared" ca="1" si="78"/>
        <v/>
      </c>
      <c r="O325" s="110" t="str">
        <f t="shared" ca="1" si="73"/>
        <v/>
      </c>
      <c r="P325" s="110" t="str">
        <f t="shared" ca="1" si="81"/>
        <v/>
      </c>
      <c r="Q325" s="61" t="str">
        <f t="shared" ca="1" si="68"/>
        <v/>
      </c>
      <c r="R325" s="31" t="str">
        <f t="shared" ca="1" si="74"/>
        <v/>
      </c>
      <c r="S325" s="27" t="str">
        <f t="shared" ca="1" si="79"/>
        <v/>
      </c>
      <c r="T325" s="41" t="str">
        <f t="shared" ca="1" si="82"/>
        <v/>
      </c>
      <c r="U325" s="46"/>
      <c r="W325" s="51" t="str">
        <f t="shared" ca="1" si="80"/>
        <v/>
      </c>
      <c r="X325" s="8" t="str">
        <f t="shared" ca="1" si="75"/>
        <v/>
      </c>
      <c r="Y325" s="58" t="str">
        <f t="shared" ca="1" si="69"/>
        <v/>
      </c>
      <c r="Z325" s="59" t="str">
        <f t="shared" ca="1" si="76"/>
        <v/>
      </c>
      <c r="AA325" s="101" t="str">
        <f ca="1">IF(N325&lt;=$B$9,IF(N325&lt;$B$10,0,IF(N325=$B$10,SUM($T$6:T325),IF(N325=$B$10+1,IF((Y325-T325)&lt;=$T$5,(Y325-T325),$T$5),IF((Y325-T325)&lt;=$T$5-SUMIF($N$6:N324,"&gt;"&amp;$B$10,$M$6:M324),(Y325-T325),($T$5-SUMIF($N$6:N324,"&gt;"&amp;$B$10,$M$6:M324)))))),"")</f>
        <v/>
      </c>
      <c r="AB325" s="107"/>
    </row>
    <row r="326" spans="4:28" x14ac:dyDescent="0.25">
      <c r="D326" s="63"/>
      <c r="E326" s="2" t="str">
        <f t="shared" ca="1" si="77"/>
        <v/>
      </c>
      <c r="F326" s="11" t="str">
        <f t="shared" ca="1" si="70"/>
        <v/>
      </c>
      <c r="G326" s="11" t="str">
        <f t="shared" ca="1" si="71"/>
        <v/>
      </c>
      <c r="H326" s="12" t="str">
        <f t="shared" ref="H326:H385" ca="1" si="83">IF(E326&lt;=$B$9,-PMT($B$13/12,$B$9,$I$5,0),"")</f>
        <v/>
      </c>
      <c r="I326" s="11" t="str">
        <f t="shared" ca="1" si="72"/>
        <v/>
      </c>
      <c r="J326" s="107"/>
      <c r="K326" s="107"/>
      <c r="L326" s="107"/>
      <c r="M326" s="103" t="str">
        <f ca="1">IF(N326&lt;=$B$9,IF(N326&lt;$B$10,0,IF(N326=$B$10,SUM($T$6:T326),IF(N326=$B$10+1,IF((Q326-T326)&lt;=$M$5,(Q326-T326),$M$5),IF((Q326-T326)&lt;=$M$5-SUMIF($N$6:N325,"&gt;"&amp;$B$10,$M$6:M325),(Q326-T326),($M$5-SUMIF($N$6:N325,"&gt;"&amp;$B$10,$M$6:M325)))))),"")</f>
        <v/>
      </c>
      <c r="N326" s="30" t="str">
        <f t="shared" ca="1" si="78"/>
        <v/>
      </c>
      <c r="O326" s="110" t="str">
        <f t="shared" ca="1" si="73"/>
        <v/>
      </c>
      <c r="P326" s="110" t="str">
        <f t="shared" ca="1" si="81"/>
        <v/>
      </c>
      <c r="Q326" s="61" t="str">
        <f t="shared" ref="Q326:Q384" ca="1" si="84">IF(N326&lt;=$B$10,"",IF(N326&lt;=$B$9,(-PMT($B$13/12,$B$11,$R$5,0)+IF(N326=$B$9,W326,0)),""))</f>
        <v/>
      </c>
      <c r="R326" s="31" t="str">
        <f t="shared" ca="1" si="74"/>
        <v/>
      </c>
      <c r="S326" s="27" t="str">
        <f t="shared" ca="1" si="79"/>
        <v/>
      </c>
      <c r="T326" s="41" t="str">
        <f t="shared" ca="1" si="82"/>
        <v/>
      </c>
      <c r="U326" s="46"/>
      <c r="W326" s="51" t="str">
        <f t="shared" ca="1" si="80"/>
        <v/>
      </c>
      <c r="X326" s="8" t="str">
        <f t="shared" ca="1" si="75"/>
        <v/>
      </c>
      <c r="Y326" s="58" t="str">
        <f t="shared" ref="Y326:Y384" ca="1" si="85">IF(N326&lt;=$B$10,0,IF(N326&lt;=$B$9,-PMT($B$13/12,$B$11,$R$5,0),""))</f>
        <v/>
      </c>
      <c r="Z326" s="59" t="str">
        <f t="shared" ca="1" si="76"/>
        <v/>
      </c>
      <c r="AA326" s="101" t="str">
        <f ca="1">IF(N326&lt;=$B$9,IF(N326&lt;$B$10,0,IF(N326=$B$10,SUM($T$6:T326),IF(N326=$B$10+1,IF((Y326-T326)&lt;=$T$5,(Y326-T326),$T$5),IF((Y326-T326)&lt;=$T$5-SUMIF($N$6:N325,"&gt;"&amp;$B$10,$M$6:M325),(Y326-T326),($T$5-SUMIF($N$6:N325,"&gt;"&amp;$B$10,$M$6:M325)))))),"")</f>
        <v/>
      </c>
      <c r="AB326" s="107"/>
    </row>
    <row r="327" spans="4:28" x14ac:dyDescent="0.25">
      <c r="D327" s="63"/>
      <c r="E327" s="2" t="str">
        <f t="shared" ca="1" si="77"/>
        <v/>
      </c>
      <c r="F327" s="11" t="str">
        <f t="shared" ref="F327:F385" ca="1" si="86">IF(E327&lt;=$B$9,H327-G327,"")</f>
        <v/>
      </c>
      <c r="G327" s="11" t="str">
        <f t="shared" ref="G327:G385" ca="1" si="87">IF(E327&lt;=$B$9,$B$13/360*30*I326,"")</f>
        <v/>
      </c>
      <c r="H327" s="12" t="str">
        <f t="shared" ca="1" si="83"/>
        <v/>
      </c>
      <c r="I327" s="11" t="str">
        <f t="shared" ref="I327:I385" ca="1" si="88">IF(E327&lt;=$B$9,I326-F327,"")</f>
        <v/>
      </c>
      <c r="J327" s="107"/>
      <c r="K327" s="107"/>
      <c r="L327" s="107"/>
      <c r="M327" s="103" t="str">
        <f ca="1">IF(N327&lt;=$B$9,IF(N327&lt;$B$10,0,IF(N327=$B$10,SUM($T$6:T327),IF(N327=$B$10+1,IF((Q327-T327)&lt;=$M$5,(Q327-T327),$M$5),IF((Q327-T327)&lt;=$M$5-SUMIF($N$6:N326,"&gt;"&amp;$B$10,$M$6:M326),(Q327-T327),($M$5-SUMIF($N$6:N326,"&gt;"&amp;$B$10,$M$6:M326)))))),"")</f>
        <v/>
      </c>
      <c r="N327" s="30" t="str">
        <f t="shared" ca="1" si="78"/>
        <v/>
      </c>
      <c r="O327" s="110" t="str">
        <f t="shared" ref="O327:O384" ca="1" si="89">IF(N327&lt;=$B$10,"",IF(N327&lt;=$B$9,Q327-P327,""))</f>
        <v/>
      </c>
      <c r="P327" s="110" t="str">
        <f t="shared" ca="1" si="81"/>
        <v/>
      </c>
      <c r="Q327" s="61" t="str">
        <f t="shared" ca="1" si="84"/>
        <v/>
      </c>
      <c r="R327" s="31" t="str">
        <f t="shared" ref="R327:R384" ca="1" si="90">IF(N327&lt;=$B$10,R326,IF(N327&lt;=$B$9,R326-O327,""))</f>
        <v/>
      </c>
      <c r="S327" s="27" t="str">
        <f t="shared" ca="1" si="79"/>
        <v/>
      </c>
      <c r="T327" s="41" t="str">
        <f t="shared" ca="1" si="82"/>
        <v/>
      </c>
      <c r="U327" s="46"/>
      <c r="W327" s="51" t="str">
        <f t="shared" ca="1" si="80"/>
        <v/>
      </c>
      <c r="X327" s="8" t="str">
        <f t="shared" ref="X327:X385" ca="1" si="91">IF(N327&lt;=$B$9,Y327-Z327,"")</f>
        <v/>
      </c>
      <c r="Y327" s="58" t="str">
        <f t="shared" ca="1" si="85"/>
        <v/>
      </c>
      <c r="Z327" s="59" t="str">
        <f t="shared" ref="Z327:Z384" ca="1" si="92">IF(N327&lt;=$B$10,0,IF(N327&lt;=$B$9,$B$13/360*30*W326+AA327,""))</f>
        <v/>
      </c>
      <c r="AA327" s="101" t="str">
        <f ca="1">IF(N327&lt;=$B$9,IF(N327&lt;$B$10,0,IF(N327=$B$10,SUM($T$6:T327),IF(N327=$B$10+1,IF((Y327-T327)&lt;=$T$5,(Y327-T327),$T$5),IF((Y327-T327)&lt;=$T$5-SUMIF($N$6:N326,"&gt;"&amp;$B$10,$M$6:M326),(Y327-T327),($T$5-SUMIF($N$6:N326,"&gt;"&amp;$B$10,$M$6:M326)))))),"")</f>
        <v/>
      </c>
      <c r="AB327" s="107"/>
    </row>
    <row r="328" spans="4:28" x14ac:dyDescent="0.25">
      <c r="D328" s="63"/>
      <c r="E328" s="2" t="str">
        <f t="shared" ref="E328:E385" ca="1" si="93">IFERROR(IF((E327+1)&lt;=$B$9,(E327+1),""),"")</f>
        <v/>
      </c>
      <c r="F328" s="11" t="str">
        <f t="shared" ca="1" si="86"/>
        <v/>
      </c>
      <c r="G328" s="11" t="str">
        <f t="shared" ca="1" si="87"/>
        <v/>
      </c>
      <c r="H328" s="12" t="str">
        <f t="shared" ca="1" si="83"/>
        <v/>
      </c>
      <c r="I328" s="11" t="str">
        <f t="shared" ca="1" si="88"/>
        <v/>
      </c>
      <c r="J328" s="107"/>
      <c r="K328" s="107"/>
      <c r="L328" s="107"/>
      <c r="M328" s="103" t="str">
        <f ca="1">IF(N328&lt;=$B$9,IF(N328&lt;$B$10,0,IF(N328=$B$10,SUM($T$6:T328),IF(N328=$B$10+1,IF((Q328-T328)&lt;=$M$5,(Q328-T328),$M$5),IF((Q328-T328)&lt;=$M$5-SUMIF($N$6:N327,"&gt;"&amp;$B$10,$M$6:M327),(Q328-T328),($M$5-SUMIF($N$6:N327,"&gt;"&amp;$B$10,$M$6:M327)))))),"")</f>
        <v/>
      </c>
      <c r="N328" s="30" t="str">
        <f t="shared" ref="N328:N385" ca="1" si="94">IFERROR(IF((N327+1)&lt;=$B$9,(N327+1),""),"")</f>
        <v/>
      </c>
      <c r="O328" s="110" t="str">
        <f t="shared" ca="1" si="89"/>
        <v/>
      </c>
      <c r="P328" s="110" t="str">
        <f t="shared" ca="1" si="81"/>
        <v/>
      </c>
      <c r="Q328" s="61" t="str">
        <f t="shared" ca="1" si="84"/>
        <v/>
      </c>
      <c r="R328" s="31" t="str">
        <f t="shared" ca="1" si="90"/>
        <v/>
      </c>
      <c r="S328" s="27" t="str">
        <f t="shared" ca="1" si="79"/>
        <v/>
      </c>
      <c r="T328" s="41" t="str">
        <f t="shared" ca="1" si="82"/>
        <v/>
      </c>
      <c r="U328" s="46"/>
      <c r="W328" s="51" t="str">
        <f t="shared" ca="1" si="80"/>
        <v/>
      </c>
      <c r="X328" s="8" t="str">
        <f t="shared" ca="1" si="91"/>
        <v/>
      </c>
      <c r="Y328" s="58" t="str">
        <f t="shared" ca="1" si="85"/>
        <v/>
      </c>
      <c r="Z328" s="59" t="str">
        <f t="shared" ca="1" si="92"/>
        <v/>
      </c>
      <c r="AA328" s="101" t="str">
        <f ca="1">IF(N328&lt;=$B$9,IF(N328&lt;$B$10,0,IF(N328=$B$10,SUM($T$6:T328),IF(N328=$B$10+1,IF((Y328-T328)&lt;=$T$5,(Y328-T328),$T$5),IF((Y328-T328)&lt;=$T$5-SUMIF($N$6:N327,"&gt;"&amp;$B$10,$M$6:M327),(Y328-T328),($T$5-SUMIF($N$6:N327,"&gt;"&amp;$B$10,$M$6:M327)))))),"")</f>
        <v/>
      </c>
      <c r="AB328" s="107"/>
    </row>
    <row r="329" spans="4:28" x14ac:dyDescent="0.25">
      <c r="D329" s="63"/>
      <c r="E329" s="2" t="str">
        <f t="shared" ca="1" si="93"/>
        <v/>
      </c>
      <c r="F329" s="11" t="str">
        <f t="shared" ca="1" si="86"/>
        <v/>
      </c>
      <c r="G329" s="11" t="str">
        <f t="shared" ca="1" si="87"/>
        <v/>
      </c>
      <c r="H329" s="12" t="str">
        <f t="shared" ca="1" si="83"/>
        <v/>
      </c>
      <c r="I329" s="11" t="str">
        <f t="shared" ca="1" si="88"/>
        <v/>
      </c>
      <c r="J329" s="107"/>
      <c r="K329" s="107"/>
      <c r="L329" s="107"/>
      <c r="M329" s="103" t="str">
        <f ca="1">IF(N329&lt;=$B$9,IF(N329&lt;$B$10,0,IF(N329=$B$10,SUM($T$6:T329),IF(N329=$B$10+1,IF((Q329-T329)&lt;=$M$5,(Q329-T329),$M$5),IF((Q329-T329)&lt;=$M$5-SUMIF($N$6:N328,"&gt;"&amp;$B$10,$M$6:M328),(Q329-T329),($M$5-SUMIF($N$6:N328,"&gt;"&amp;$B$10,$M$6:M328)))))),"")</f>
        <v/>
      </c>
      <c r="N329" s="30" t="str">
        <f t="shared" ca="1" si="94"/>
        <v/>
      </c>
      <c r="O329" s="110" t="str">
        <f t="shared" ca="1" si="89"/>
        <v/>
      </c>
      <c r="P329" s="110" t="str">
        <f t="shared" ca="1" si="81"/>
        <v/>
      </c>
      <c r="Q329" s="61" t="str">
        <f t="shared" ca="1" si="84"/>
        <v/>
      </c>
      <c r="R329" s="31" t="str">
        <f t="shared" ca="1" si="90"/>
        <v/>
      </c>
      <c r="S329" s="27" t="str">
        <f t="shared" ca="1" si="79"/>
        <v/>
      </c>
      <c r="T329" s="41" t="str">
        <f t="shared" ca="1" si="82"/>
        <v/>
      </c>
      <c r="U329" s="46"/>
      <c r="W329" s="51" t="str">
        <f t="shared" ca="1" si="80"/>
        <v/>
      </c>
      <c r="X329" s="8" t="str">
        <f t="shared" ca="1" si="91"/>
        <v/>
      </c>
      <c r="Y329" s="58" t="str">
        <f t="shared" ca="1" si="85"/>
        <v/>
      </c>
      <c r="Z329" s="59" t="str">
        <f t="shared" ca="1" si="92"/>
        <v/>
      </c>
      <c r="AA329" s="101" t="str">
        <f ca="1">IF(N329&lt;=$B$9,IF(N329&lt;$B$10,0,IF(N329=$B$10,SUM($T$6:T329),IF(N329=$B$10+1,IF((Y329-T329)&lt;=$T$5,(Y329-T329),$T$5),IF((Y329-T329)&lt;=$T$5-SUMIF($N$6:N328,"&gt;"&amp;$B$10,$M$6:M328),(Y329-T329),($T$5-SUMIF($N$6:N328,"&gt;"&amp;$B$10,$M$6:M328)))))),"")</f>
        <v/>
      </c>
      <c r="AB329" s="107"/>
    </row>
    <row r="330" spans="4:28" x14ac:dyDescent="0.25">
      <c r="D330" s="63"/>
      <c r="E330" s="2" t="str">
        <f t="shared" ca="1" si="93"/>
        <v/>
      </c>
      <c r="F330" s="11" t="str">
        <f t="shared" ca="1" si="86"/>
        <v/>
      </c>
      <c r="G330" s="11" t="str">
        <f t="shared" ca="1" si="87"/>
        <v/>
      </c>
      <c r="H330" s="12" t="str">
        <f t="shared" ca="1" si="83"/>
        <v/>
      </c>
      <c r="I330" s="11" t="str">
        <f t="shared" ca="1" si="88"/>
        <v/>
      </c>
      <c r="J330" s="107"/>
      <c r="K330" s="107"/>
      <c r="L330" s="107"/>
      <c r="M330" s="103" t="str">
        <f ca="1">IF(N330&lt;=$B$9,IF(N330&lt;$B$10,0,IF(N330=$B$10,SUM($T$6:T330),IF(N330=$B$10+1,IF((Q330-T330)&lt;=$M$5,(Q330-T330),$M$5),IF((Q330-T330)&lt;=$M$5-SUMIF($N$6:N329,"&gt;"&amp;$B$10,$M$6:M329),(Q330-T330),($M$5-SUMIF($N$6:N329,"&gt;"&amp;$B$10,$M$6:M329)))))),"")</f>
        <v/>
      </c>
      <c r="N330" s="30" t="str">
        <f t="shared" ca="1" si="94"/>
        <v/>
      </c>
      <c r="O330" s="110" t="str">
        <f t="shared" ca="1" si="89"/>
        <v/>
      </c>
      <c r="P330" s="110" t="str">
        <f t="shared" ca="1" si="81"/>
        <v/>
      </c>
      <c r="Q330" s="61" t="str">
        <f t="shared" ca="1" si="84"/>
        <v/>
      </c>
      <c r="R330" s="31" t="str">
        <f t="shared" ca="1" si="90"/>
        <v/>
      </c>
      <c r="S330" s="27" t="str">
        <f t="shared" ref="S330:S384" ca="1" si="95">IF(N330&lt;=$B$9, SUM(Q330,-H330),"")</f>
        <v/>
      </c>
      <c r="T330" s="41" t="str">
        <f t="shared" ca="1" si="82"/>
        <v/>
      </c>
      <c r="U330" s="46"/>
      <c r="W330" s="51" t="str">
        <f t="shared" ref="W330:W385" ca="1" si="96">IF(N330&lt;=$B$9,W329-X330,"")</f>
        <v/>
      </c>
      <c r="X330" s="8" t="str">
        <f t="shared" ca="1" si="91"/>
        <v/>
      </c>
      <c r="Y330" s="58" t="str">
        <f t="shared" ca="1" si="85"/>
        <v/>
      </c>
      <c r="Z330" s="59" t="str">
        <f t="shared" ca="1" si="92"/>
        <v/>
      </c>
      <c r="AA330" s="101" t="str">
        <f ca="1">IF(N330&lt;=$B$9,IF(N330&lt;$B$10,0,IF(N330=$B$10,SUM($T$6:T330),IF(N330=$B$10+1,IF((Y330-T330)&lt;=$T$5,(Y330-T330),$T$5),IF((Y330-T330)&lt;=$T$5-SUMIF($N$6:N329,"&gt;"&amp;$B$10,$M$6:M329),(Y330-T330),($T$5-SUMIF($N$6:N329,"&gt;"&amp;$B$10,$M$6:M329)))))),"")</f>
        <v/>
      </c>
      <c r="AB330" s="107"/>
    </row>
    <row r="331" spans="4:28" x14ac:dyDescent="0.25">
      <c r="D331" s="63"/>
      <c r="E331" s="2" t="str">
        <f t="shared" ca="1" si="93"/>
        <v/>
      </c>
      <c r="F331" s="11" t="str">
        <f t="shared" ca="1" si="86"/>
        <v/>
      </c>
      <c r="G331" s="11" t="str">
        <f t="shared" ca="1" si="87"/>
        <v/>
      </c>
      <c r="H331" s="12" t="str">
        <f t="shared" ca="1" si="83"/>
        <v/>
      </c>
      <c r="I331" s="11" t="str">
        <f t="shared" ca="1" si="88"/>
        <v/>
      </c>
      <c r="J331" s="107"/>
      <c r="K331" s="107"/>
      <c r="L331" s="107"/>
      <c r="M331" s="103" t="str">
        <f ca="1">IF(N331&lt;=$B$9,IF(N331&lt;$B$10,0,IF(N331=$B$10,SUM($T$6:T331),IF(N331=$B$10+1,IF((Q331-T331)&lt;=$M$5,(Q331-T331),$M$5),IF((Q331-T331)&lt;=$M$5-SUMIF($N$6:N330,"&gt;"&amp;$B$10,$M$6:M330),(Q331-T331),($M$5-SUMIF($N$6:N330,"&gt;"&amp;$B$10,$M$6:M330)))))),"")</f>
        <v/>
      </c>
      <c r="N331" s="30" t="str">
        <f t="shared" ca="1" si="94"/>
        <v/>
      </c>
      <c r="O331" s="110" t="str">
        <f t="shared" ca="1" si="89"/>
        <v/>
      </c>
      <c r="P331" s="110" t="str">
        <f t="shared" ref="P331:P384" ca="1" si="97">IF(N331&lt;=$B$10,"",IF(N331&lt;=$B$9,$B$13/360*30*R330+M331,""))</f>
        <v/>
      </c>
      <c r="Q331" s="61" t="str">
        <f t="shared" ca="1" si="84"/>
        <v/>
      </c>
      <c r="R331" s="31" t="str">
        <f t="shared" ca="1" si="90"/>
        <v/>
      </c>
      <c r="S331" s="27" t="str">
        <f t="shared" ca="1" si="95"/>
        <v/>
      </c>
      <c r="T331" s="41" t="str">
        <f t="shared" ref="T331:T385" ca="1" si="98">IF(N331&lt;=$B$9,$B$13/360*30*R330,"")</f>
        <v/>
      </c>
      <c r="U331" s="46"/>
      <c r="W331" s="51" t="str">
        <f t="shared" ca="1" si="96"/>
        <v/>
      </c>
      <c r="X331" s="8" t="str">
        <f t="shared" ca="1" si="91"/>
        <v/>
      </c>
      <c r="Y331" s="58" t="str">
        <f t="shared" ca="1" si="85"/>
        <v/>
      </c>
      <c r="Z331" s="59" t="str">
        <f t="shared" ca="1" si="92"/>
        <v/>
      </c>
      <c r="AA331" s="101" t="str">
        <f ca="1">IF(N331&lt;=$B$9,IF(N331&lt;$B$10,0,IF(N331=$B$10,SUM($T$6:T331),IF(N331=$B$10+1,IF((Y331-T331)&lt;=$T$5,(Y331-T331),$T$5),IF((Y331-T331)&lt;=$T$5-SUMIF($N$6:N330,"&gt;"&amp;$B$10,$M$6:M330),(Y331-T331),($T$5-SUMIF($N$6:N330,"&gt;"&amp;$B$10,$M$6:M330)))))),"")</f>
        <v/>
      </c>
      <c r="AB331" s="107"/>
    </row>
    <row r="332" spans="4:28" x14ac:dyDescent="0.25">
      <c r="D332" s="63"/>
      <c r="E332" s="2" t="str">
        <f t="shared" ca="1" si="93"/>
        <v/>
      </c>
      <c r="F332" s="11" t="str">
        <f t="shared" ca="1" si="86"/>
        <v/>
      </c>
      <c r="G332" s="11" t="str">
        <f t="shared" ca="1" si="87"/>
        <v/>
      </c>
      <c r="H332" s="12" t="str">
        <f t="shared" ca="1" si="83"/>
        <v/>
      </c>
      <c r="I332" s="11" t="str">
        <f t="shared" ca="1" si="88"/>
        <v/>
      </c>
      <c r="J332" s="107"/>
      <c r="K332" s="107"/>
      <c r="L332" s="107"/>
      <c r="M332" s="103" t="str">
        <f ca="1">IF(N332&lt;=$B$9,IF(N332&lt;$B$10,0,IF(N332=$B$10,SUM($T$6:T332),IF(N332=$B$10+1,IF((Q332-T332)&lt;=$M$5,(Q332-T332),$M$5),IF((Q332-T332)&lt;=$M$5-SUMIF($N$6:N331,"&gt;"&amp;$B$10,$M$6:M331),(Q332-T332),($M$5-SUMIF($N$6:N331,"&gt;"&amp;$B$10,$M$6:M331)))))),"")</f>
        <v/>
      </c>
      <c r="N332" s="30" t="str">
        <f t="shared" ca="1" si="94"/>
        <v/>
      </c>
      <c r="O332" s="110" t="str">
        <f t="shared" ca="1" si="89"/>
        <v/>
      </c>
      <c r="P332" s="110" t="str">
        <f t="shared" ca="1" si="97"/>
        <v/>
      </c>
      <c r="Q332" s="61" t="str">
        <f t="shared" ca="1" si="84"/>
        <v/>
      </c>
      <c r="R332" s="31" t="str">
        <f t="shared" ca="1" si="90"/>
        <v/>
      </c>
      <c r="S332" s="27" t="str">
        <f t="shared" ca="1" si="95"/>
        <v/>
      </c>
      <c r="T332" s="41" t="str">
        <f t="shared" ca="1" si="98"/>
        <v/>
      </c>
      <c r="U332" s="46"/>
      <c r="W332" s="51" t="str">
        <f t="shared" ca="1" si="96"/>
        <v/>
      </c>
      <c r="X332" s="8" t="str">
        <f t="shared" ca="1" si="91"/>
        <v/>
      </c>
      <c r="Y332" s="58" t="str">
        <f t="shared" ca="1" si="85"/>
        <v/>
      </c>
      <c r="Z332" s="59" t="str">
        <f t="shared" ca="1" si="92"/>
        <v/>
      </c>
      <c r="AA332" s="101" t="str">
        <f ca="1">IF(N332&lt;=$B$9,IF(N332&lt;$B$10,0,IF(N332=$B$10,SUM($T$6:T332),IF(N332=$B$10+1,IF((Y332-T332)&lt;=$T$5,(Y332-T332),$T$5),IF((Y332-T332)&lt;=$T$5-SUMIF($N$6:N331,"&gt;"&amp;$B$10,$M$6:M331),(Y332-T332),($T$5-SUMIF($N$6:N331,"&gt;"&amp;$B$10,$M$6:M331)))))),"")</f>
        <v/>
      </c>
      <c r="AB332" s="107"/>
    </row>
    <row r="333" spans="4:28" x14ac:dyDescent="0.25">
      <c r="D333" s="63"/>
      <c r="E333" s="2" t="str">
        <f t="shared" ca="1" si="93"/>
        <v/>
      </c>
      <c r="F333" s="11" t="str">
        <f t="shared" ca="1" si="86"/>
        <v/>
      </c>
      <c r="G333" s="11" t="str">
        <f t="shared" ca="1" si="87"/>
        <v/>
      </c>
      <c r="H333" s="12" t="str">
        <f t="shared" ca="1" si="83"/>
        <v/>
      </c>
      <c r="I333" s="11" t="str">
        <f t="shared" ca="1" si="88"/>
        <v/>
      </c>
      <c r="J333" s="107"/>
      <c r="K333" s="107"/>
      <c r="L333" s="107"/>
      <c r="M333" s="103" t="str">
        <f ca="1">IF(N333&lt;=$B$9,IF(N333&lt;$B$10,0,IF(N333=$B$10,SUM($T$6:T333),IF(N333=$B$10+1,IF((Q333-T333)&lt;=$M$5,(Q333-T333),$M$5),IF((Q333-T333)&lt;=$M$5-SUMIF($N$6:N332,"&gt;"&amp;$B$10,$M$6:M332),(Q333-T333),($M$5-SUMIF($N$6:N332,"&gt;"&amp;$B$10,$M$6:M332)))))),"")</f>
        <v/>
      </c>
      <c r="N333" s="30" t="str">
        <f t="shared" ca="1" si="94"/>
        <v/>
      </c>
      <c r="O333" s="110" t="str">
        <f t="shared" ca="1" si="89"/>
        <v/>
      </c>
      <c r="P333" s="110" t="str">
        <f t="shared" ca="1" si="97"/>
        <v/>
      </c>
      <c r="Q333" s="61" t="str">
        <f t="shared" ca="1" si="84"/>
        <v/>
      </c>
      <c r="R333" s="31" t="str">
        <f t="shared" ca="1" si="90"/>
        <v/>
      </c>
      <c r="S333" s="27" t="str">
        <f t="shared" ca="1" si="95"/>
        <v/>
      </c>
      <c r="T333" s="41" t="str">
        <f t="shared" ca="1" si="98"/>
        <v/>
      </c>
      <c r="U333" s="46"/>
      <c r="W333" s="51" t="str">
        <f t="shared" ca="1" si="96"/>
        <v/>
      </c>
      <c r="X333" s="8" t="str">
        <f t="shared" ca="1" si="91"/>
        <v/>
      </c>
      <c r="Y333" s="58" t="str">
        <f t="shared" ca="1" si="85"/>
        <v/>
      </c>
      <c r="Z333" s="59" t="str">
        <f t="shared" ca="1" si="92"/>
        <v/>
      </c>
      <c r="AA333" s="101" t="str">
        <f ca="1">IF(N333&lt;=$B$9,IF(N333&lt;$B$10,0,IF(N333=$B$10,SUM($T$6:T333),IF(N333=$B$10+1,IF((Y333-T333)&lt;=$T$5,(Y333-T333),$T$5),IF((Y333-T333)&lt;=$T$5-SUMIF($N$6:N332,"&gt;"&amp;$B$10,$M$6:M332),(Y333-T333),($T$5-SUMIF($N$6:N332,"&gt;"&amp;$B$10,$M$6:M332)))))),"")</f>
        <v/>
      </c>
      <c r="AB333" s="107"/>
    </row>
    <row r="334" spans="4:28" x14ac:dyDescent="0.25">
      <c r="D334" s="63"/>
      <c r="E334" s="2" t="str">
        <f t="shared" ca="1" si="93"/>
        <v/>
      </c>
      <c r="F334" s="11" t="str">
        <f t="shared" ca="1" si="86"/>
        <v/>
      </c>
      <c r="G334" s="11" t="str">
        <f t="shared" ca="1" si="87"/>
        <v/>
      </c>
      <c r="H334" s="12" t="str">
        <f t="shared" ca="1" si="83"/>
        <v/>
      </c>
      <c r="I334" s="11" t="str">
        <f t="shared" ca="1" si="88"/>
        <v/>
      </c>
      <c r="J334" s="107"/>
      <c r="K334" s="107"/>
      <c r="L334" s="107"/>
      <c r="M334" s="103" t="str">
        <f ca="1">IF(N334&lt;=$B$9,IF(N334&lt;$B$10,0,IF(N334=$B$10,SUM($T$6:T334),IF(N334=$B$10+1,IF((Q334-T334)&lt;=$M$5,(Q334-T334),$M$5),IF((Q334-T334)&lt;=$M$5-SUMIF($N$6:N333,"&gt;"&amp;$B$10,$M$6:M333),(Q334-T334),($M$5-SUMIF($N$6:N333,"&gt;"&amp;$B$10,$M$6:M333)))))),"")</f>
        <v/>
      </c>
      <c r="N334" s="30" t="str">
        <f t="shared" ca="1" si="94"/>
        <v/>
      </c>
      <c r="O334" s="110" t="str">
        <f t="shared" ca="1" si="89"/>
        <v/>
      </c>
      <c r="P334" s="110" t="str">
        <f t="shared" ca="1" si="97"/>
        <v/>
      </c>
      <c r="Q334" s="61" t="str">
        <f t="shared" ca="1" si="84"/>
        <v/>
      </c>
      <c r="R334" s="31" t="str">
        <f t="shared" ca="1" si="90"/>
        <v/>
      </c>
      <c r="S334" s="27" t="str">
        <f t="shared" ca="1" si="95"/>
        <v/>
      </c>
      <c r="T334" s="41" t="str">
        <f t="shared" ca="1" si="98"/>
        <v/>
      </c>
      <c r="U334" s="46"/>
      <c r="W334" s="51" t="str">
        <f t="shared" ca="1" si="96"/>
        <v/>
      </c>
      <c r="X334" s="8" t="str">
        <f t="shared" ca="1" si="91"/>
        <v/>
      </c>
      <c r="Y334" s="58" t="str">
        <f t="shared" ca="1" si="85"/>
        <v/>
      </c>
      <c r="Z334" s="59" t="str">
        <f t="shared" ca="1" si="92"/>
        <v/>
      </c>
      <c r="AA334" s="101" t="str">
        <f ca="1">IF(N334&lt;=$B$9,IF(N334&lt;$B$10,0,IF(N334=$B$10,SUM($T$6:T334),IF(N334=$B$10+1,IF((Y334-T334)&lt;=$T$5,(Y334-T334),$T$5),IF((Y334-T334)&lt;=$T$5-SUMIF($N$6:N333,"&gt;"&amp;$B$10,$M$6:M333),(Y334-T334),($T$5-SUMIF($N$6:N333,"&gt;"&amp;$B$10,$M$6:M333)))))),"")</f>
        <v/>
      </c>
      <c r="AB334" s="107"/>
    </row>
    <row r="335" spans="4:28" x14ac:dyDescent="0.25">
      <c r="D335" s="63"/>
      <c r="E335" s="2" t="str">
        <f t="shared" ca="1" si="93"/>
        <v/>
      </c>
      <c r="F335" s="11" t="str">
        <f t="shared" ca="1" si="86"/>
        <v/>
      </c>
      <c r="G335" s="11" t="str">
        <f t="shared" ca="1" si="87"/>
        <v/>
      </c>
      <c r="H335" s="12" t="str">
        <f t="shared" ca="1" si="83"/>
        <v/>
      </c>
      <c r="I335" s="11" t="str">
        <f t="shared" ca="1" si="88"/>
        <v/>
      </c>
      <c r="J335" s="107"/>
      <c r="K335" s="107"/>
      <c r="L335" s="107"/>
      <c r="M335" s="103" t="str">
        <f ca="1">IF(N335&lt;=$B$9,IF(N335&lt;$B$10,0,IF(N335=$B$10,SUM($T$6:T335),IF(N335=$B$10+1,IF((Q335-T335)&lt;=$M$5,(Q335-T335),$M$5),IF((Q335-T335)&lt;=$M$5-SUMIF($N$6:N334,"&gt;"&amp;$B$10,$M$6:M334),(Q335-T335),($M$5-SUMIF($N$6:N334,"&gt;"&amp;$B$10,$M$6:M334)))))),"")</f>
        <v/>
      </c>
      <c r="N335" s="30" t="str">
        <f t="shared" ca="1" si="94"/>
        <v/>
      </c>
      <c r="O335" s="110" t="str">
        <f t="shared" ca="1" si="89"/>
        <v/>
      </c>
      <c r="P335" s="110" t="str">
        <f t="shared" ca="1" si="97"/>
        <v/>
      </c>
      <c r="Q335" s="61" t="str">
        <f t="shared" ca="1" si="84"/>
        <v/>
      </c>
      <c r="R335" s="31" t="str">
        <f t="shared" ca="1" si="90"/>
        <v/>
      </c>
      <c r="S335" s="27" t="str">
        <f t="shared" ca="1" si="95"/>
        <v/>
      </c>
      <c r="T335" s="41" t="str">
        <f t="shared" ca="1" si="98"/>
        <v/>
      </c>
      <c r="U335" s="46"/>
      <c r="W335" s="51" t="str">
        <f t="shared" ca="1" si="96"/>
        <v/>
      </c>
      <c r="X335" s="8" t="str">
        <f t="shared" ca="1" si="91"/>
        <v/>
      </c>
      <c r="Y335" s="58" t="str">
        <f t="shared" ca="1" si="85"/>
        <v/>
      </c>
      <c r="Z335" s="59" t="str">
        <f t="shared" ca="1" si="92"/>
        <v/>
      </c>
      <c r="AA335" s="101" t="str">
        <f ca="1">IF(N335&lt;=$B$9,IF(N335&lt;$B$10,0,IF(N335=$B$10,SUM($T$6:T335),IF(N335=$B$10+1,IF((Y335-T335)&lt;=$T$5,(Y335-T335),$T$5),IF((Y335-T335)&lt;=$T$5-SUMIF($N$6:N334,"&gt;"&amp;$B$10,$M$6:M334),(Y335-T335),($T$5-SUMIF($N$6:N334,"&gt;"&amp;$B$10,$M$6:M334)))))),"")</f>
        <v/>
      </c>
      <c r="AB335" s="107"/>
    </row>
    <row r="336" spans="4:28" x14ac:dyDescent="0.25">
      <c r="D336" s="63"/>
      <c r="E336" s="2" t="str">
        <f t="shared" ca="1" si="93"/>
        <v/>
      </c>
      <c r="F336" s="11" t="str">
        <f t="shared" ca="1" si="86"/>
        <v/>
      </c>
      <c r="G336" s="11" t="str">
        <f t="shared" ca="1" si="87"/>
        <v/>
      </c>
      <c r="H336" s="12" t="str">
        <f t="shared" ca="1" si="83"/>
        <v/>
      </c>
      <c r="I336" s="11" t="str">
        <f t="shared" ca="1" si="88"/>
        <v/>
      </c>
      <c r="J336" s="107"/>
      <c r="K336" s="107"/>
      <c r="L336" s="107"/>
      <c r="M336" s="103" t="str">
        <f ca="1">IF(N336&lt;=$B$9,IF(N336&lt;$B$10,0,IF(N336=$B$10,SUM($T$6:T336),IF(N336=$B$10+1,IF((Q336-T336)&lt;=$M$5,(Q336-T336),$M$5),IF((Q336-T336)&lt;=$M$5-SUMIF($N$6:N335,"&gt;"&amp;$B$10,$M$6:M335),(Q336-T336),($M$5-SUMIF($N$6:N335,"&gt;"&amp;$B$10,$M$6:M335)))))),"")</f>
        <v/>
      </c>
      <c r="N336" s="30" t="str">
        <f t="shared" ca="1" si="94"/>
        <v/>
      </c>
      <c r="O336" s="110" t="str">
        <f t="shared" ca="1" si="89"/>
        <v/>
      </c>
      <c r="P336" s="110" t="str">
        <f t="shared" ca="1" si="97"/>
        <v/>
      </c>
      <c r="Q336" s="61" t="str">
        <f t="shared" ca="1" si="84"/>
        <v/>
      </c>
      <c r="R336" s="31" t="str">
        <f t="shared" ca="1" si="90"/>
        <v/>
      </c>
      <c r="S336" s="27" t="str">
        <f t="shared" ca="1" si="95"/>
        <v/>
      </c>
      <c r="T336" s="41" t="str">
        <f t="shared" ca="1" si="98"/>
        <v/>
      </c>
      <c r="U336" s="46"/>
      <c r="W336" s="51" t="str">
        <f t="shared" ca="1" si="96"/>
        <v/>
      </c>
      <c r="X336" s="8" t="str">
        <f t="shared" ca="1" si="91"/>
        <v/>
      </c>
      <c r="Y336" s="58" t="str">
        <f t="shared" ca="1" si="85"/>
        <v/>
      </c>
      <c r="Z336" s="59" t="str">
        <f t="shared" ca="1" si="92"/>
        <v/>
      </c>
      <c r="AA336" s="101" t="str">
        <f ca="1">IF(N336&lt;=$B$9,IF(N336&lt;$B$10,0,IF(N336=$B$10,SUM($T$6:T336),IF(N336=$B$10+1,IF((Y336-T336)&lt;=$T$5,(Y336-T336),$T$5),IF((Y336-T336)&lt;=$T$5-SUMIF($N$6:N335,"&gt;"&amp;$B$10,$M$6:M335),(Y336-T336),($T$5-SUMIF($N$6:N335,"&gt;"&amp;$B$10,$M$6:M335)))))),"")</f>
        <v/>
      </c>
      <c r="AB336" s="107"/>
    </row>
    <row r="337" spans="4:28" x14ac:dyDescent="0.25">
      <c r="D337" s="63"/>
      <c r="E337" s="2" t="str">
        <f t="shared" ca="1" si="93"/>
        <v/>
      </c>
      <c r="F337" s="11" t="str">
        <f t="shared" ca="1" si="86"/>
        <v/>
      </c>
      <c r="G337" s="11" t="str">
        <f t="shared" ca="1" si="87"/>
        <v/>
      </c>
      <c r="H337" s="12" t="str">
        <f t="shared" ca="1" si="83"/>
        <v/>
      </c>
      <c r="I337" s="11" t="str">
        <f t="shared" ca="1" si="88"/>
        <v/>
      </c>
      <c r="J337" s="107"/>
      <c r="K337" s="107"/>
      <c r="L337" s="107"/>
      <c r="M337" s="103" t="str">
        <f ca="1">IF(N337&lt;=$B$9,IF(N337&lt;$B$10,0,IF(N337=$B$10,SUM($T$6:T337),IF(N337=$B$10+1,IF((Q337-T337)&lt;=$M$5,(Q337-T337),$M$5),IF((Q337-T337)&lt;=$M$5-SUMIF($N$6:N336,"&gt;"&amp;$B$10,$M$6:M336),(Q337-T337),($M$5-SUMIF($N$6:N336,"&gt;"&amp;$B$10,$M$6:M336)))))),"")</f>
        <v/>
      </c>
      <c r="N337" s="30" t="str">
        <f t="shared" ca="1" si="94"/>
        <v/>
      </c>
      <c r="O337" s="110" t="str">
        <f t="shared" ca="1" si="89"/>
        <v/>
      </c>
      <c r="P337" s="110" t="str">
        <f t="shared" ca="1" si="97"/>
        <v/>
      </c>
      <c r="Q337" s="61" t="str">
        <f t="shared" ca="1" si="84"/>
        <v/>
      </c>
      <c r="R337" s="31" t="str">
        <f t="shared" ca="1" si="90"/>
        <v/>
      </c>
      <c r="S337" s="27" t="str">
        <f t="shared" ca="1" si="95"/>
        <v/>
      </c>
      <c r="T337" s="41" t="str">
        <f t="shared" ca="1" si="98"/>
        <v/>
      </c>
      <c r="U337" s="46"/>
      <c r="W337" s="51" t="str">
        <f t="shared" ca="1" si="96"/>
        <v/>
      </c>
      <c r="X337" s="8" t="str">
        <f t="shared" ca="1" si="91"/>
        <v/>
      </c>
      <c r="Y337" s="58" t="str">
        <f t="shared" ca="1" si="85"/>
        <v/>
      </c>
      <c r="Z337" s="59" t="str">
        <f t="shared" ca="1" si="92"/>
        <v/>
      </c>
      <c r="AA337" s="101" t="str">
        <f ca="1">IF(N337&lt;=$B$9,IF(N337&lt;$B$10,0,IF(N337=$B$10,SUM($T$6:T337),IF(N337=$B$10+1,IF((Y337-T337)&lt;=$T$5,(Y337-T337),$T$5),IF((Y337-T337)&lt;=$T$5-SUMIF($N$6:N336,"&gt;"&amp;$B$10,$M$6:M336),(Y337-T337),($T$5-SUMIF($N$6:N336,"&gt;"&amp;$B$10,$M$6:M336)))))),"")</f>
        <v/>
      </c>
      <c r="AB337" s="107"/>
    </row>
    <row r="338" spans="4:28" x14ac:dyDescent="0.25">
      <c r="D338" s="63"/>
      <c r="E338" s="2" t="str">
        <f t="shared" ca="1" si="93"/>
        <v/>
      </c>
      <c r="F338" s="11" t="str">
        <f t="shared" ca="1" si="86"/>
        <v/>
      </c>
      <c r="G338" s="11" t="str">
        <f t="shared" ca="1" si="87"/>
        <v/>
      </c>
      <c r="H338" s="12" t="str">
        <f t="shared" ca="1" si="83"/>
        <v/>
      </c>
      <c r="I338" s="11" t="str">
        <f t="shared" ca="1" si="88"/>
        <v/>
      </c>
      <c r="J338" s="107"/>
      <c r="K338" s="107"/>
      <c r="L338" s="107"/>
      <c r="M338" s="103" t="str">
        <f ca="1">IF(N338&lt;=$B$9,IF(N338&lt;$B$10,0,IF(N338=$B$10,SUM($T$6:T338),IF(N338=$B$10+1,IF((Q338-T338)&lt;=$M$5,(Q338-T338),$M$5),IF((Q338-T338)&lt;=$M$5-SUMIF($N$6:N337,"&gt;"&amp;$B$10,$M$6:M337),(Q338-T338),($M$5-SUMIF($N$6:N337,"&gt;"&amp;$B$10,$M$6:M337)))))),"")</f>
        <v/>
      </c>
      <c r="N338" s="30" t="str">
        <f t="shared" ca="1" si="94"/>
        <v/>
      </c>
      <c r="O338" s="110" t="str">
        <f t="shared" ca="1" si="89"/>
        <v/>
      </c>
      <c r="P338" s="110" t="str">
        <f t="shared" ca="1" si="97"/>
        <v/>
      </c>
      <c r="Q338" s="61" t="str">
        <f t="shared" ca="1" si="84"/>
        <v/>
      </c>
      <c r="R338" s="31" t="str">
        <f t="shared" ca="1" si="90"/>
        <v/>
      </c>
      <c r="S338" s="27" t="str">
        <f t="shared" ca="1" si="95"/>
        <v/>
      </c>
      <c r="T338" s="41" t="str">
        <f t="shared" ca="1" si="98"/>
        <v/>
      </c>
      <c r="U338" s="46"/>
      <c r="W338" s="51" t="str">
        <f t="shared" ca="1" si="96"/>
        <v/>
      </c>
      <c r="X338" s="8" t="str">
        <f t="shared" ca="1" si="91"/>
        <v/>
      </c>
      <c r="Y338" s="58" t="str">
        <f t="shared" ca="1" si="85"/>
        <v/>
      </c>
      <c r="Z338" s="59" t="str">
        <f t="shared" ca="1" si="92"/>
        <v/>
      </c>
      <c r="AA338" s="101" t="str">
        <f ca="1">IF(N338&lt;=$B$9,IF(N338&lt;$B$10,0,IF(N338=$B$10,SUM($T$6:T338),IF(N338=$B$10+1,IF((Y338-T338)&lt;=$T$5,(Y338-T338),$T$5),IF((Y338-T338)&lt;=$T$5-SUMIF($N$6:N337,"&gt;"&amp;$B$10,$M$6:M337),(Y338-T338),($T$5-SUMIF($N$6:N337,"&gt;"&amp;$B$10,$M$6:M337)))))),"")</f>
        <v/>
      </c>
      <c r="AB338" s="107"/>
    </row>
    <row r="339" spans="4:28" x14ac:dyDescent="0.25">
      <c r="D339" s="63"/>
      <c r="E339" s="2" t="str">
        <f t="shared" ca="1" si="93"/>
        <v/>
      </c>
      <c r="F339" s="11" t="str">
        <f t="shared" ca="1" si="86"/>
        <v/>
      </c>
      <c r="G339" s="11" t="str">
        <f t="shared" ca="1" si="87"/>
        <v/>
      </c>
      <c r="H339" s="12" t="str">
        <f t="shared" ca="1" si="83"/>
        <v/>
      </c>
      <c r="I339" s="11" t="str">
        <f t="shared" ca="1" si="88"/>
        <v/>
      </c>
      <c r="J339" s="107"/>
      <c r="K339" s="107"/>
      <c r="L339" s="107"/>
      <c r="M339" s="103" t="str">
        <f ca="1">IF(N339&lt;=$B$9,IF(N339&lt;$B$10,0,IF(N339=$B$10,SUM($T$6:T339),IF(N339=$B$10+1,IF((Q339-T339)&lt;=$M$5,(Q339-T339),$M$5),IF((Q339-T339)&lt;=$M$5-SUMIF($N$6:N338,"&gt;"&amp;$B$10,$M$6:M338),(Q339-T339),($M$5-SUMIF($N$6:N338,"&gt;"&amp;$B$10,$M$6:M338)))))),"")</f>
        <v/>
      </c>
      <c r="N339" s="30" t="str">
        <f t="shared" ca="1" si="94"/>
        <v/>
      </c>
      <c r="O339" s="110" t="str">
        <f t="shared" ca="1" si="89"/>
        <v/>
      </c>
      <c r="P339" s="110" t="str">
        <f t="shared" ca="1" si="97"/>
        <v/>
      </c>
      <c r="Q339" s="61" t="str">
        <f t="shared" ca="1" si="84"/>
        <v/>
      </c>
      <c r="R339" s="31" t="str">
        <f t="shared" ca="1" si="90"/>
        <v/>
      </c>
      <c r="S339" s="27" t="str">
        <f t="shared" ca="1" si="95"/>
        <v/>
      </c>
      <c r="T339" s="41" t="str">
        <f t="shared" ca="1" si="98"/>
        <v/>
      </c>
      <c r="U339" s="46"/>
      <c r="W339" s="51" t="str">
        <f t="shared" ca="1" si="96"/>
        <v/>
      </c>
      <c r="X339" s="8" t="str">
        <f t="shared" ca="1" si="91"/>
        <v/>
      </c>
      <c r="Y339" s="58" t="str">
        <f t="shared" ca="1" si="85"/>
        <v/>
      </c>
      <c r="Z339" s="59" t="str">
        <f t="shared" ca="1" si="92"/>
        <v/>
      </c>
      <c r="AA339" s="101" t="str">
        <f ca="1">IF(N339&lt;=$B$9,IF(N339&lt;$B$10,0,IF(N339=$B$10,SUM($T$6:T339),IF(N339=$B$10+1,IF((Y339-T339)&lt;=$T$5,(Y339-T339),$T$5),IF((Y339-T339)&lt;=$T$5-SUMIF($N$6:N338,"&gt;"&amp;$B$10,$M$6:M338),(Y339-T339),($T$5-SUMIF($N$6:N338,"&gt;"&amp;$B$10,$M$6:M338)))))),"")</f>
        <v/>
      </c>
      <c r="AB339" s="107"/>
    </row>
    <row r="340" spans="4:28" x14ac:dyDescent="0.25">
      <c r="D340" s="63"/>
      <c r="E340" s="2" t="str">
        <f t="shared" ca="1" si="93"/>
        <v/>
      </c>
      <c r="F340" s="11" t="str">
        <f t="shared" ca="1" si="86"/>
        <v/>
      </c>
      <c r="G340" s="11" t="str">
        <f t="shared" ca="1" si="87"/>
        <v/>
      </c>
      <c r="H340" s="12" t="str">
        <f t="shared" ca="1" si="83"/>
        <v/>
      </c>
      <c r="I340" s="11" t="str">
        <f t="shared" ca="1" si="88"/>
        <v/>
      </c>
      <c r="J340" s="107"/>
      <c r="K340" s="107"/>
      <c r="L340" s="107"/>
      <c r="M340" s="103" t="str">
        <f ca="1">IF(N340&lt;=$B$9,IF(N340&lt;$B$10,0,IF(N340=$B$10,SUM($T$6:T340),IF(N340=$B$10+1,IF((Q340-T340)&lt;=$M$5,(Q340-T340),$M$5),IF((Q340-T340)&lt;=$M$5-SUMIF($N$6:N339,"&gt;"&amp;$B$10,$M$6:M339),(Q340-T340),($M$5-SUMIF($N$6:N339,"&gt;"&amp;$B$10,$M$6:M339)))))),"")</f>
        <v/>
      </c>
      <c r="N340" s="30" t="str">
        <f t="shared" ca="1" si="94"/>
        <v/>
      </c>
      <c r="O340" s="110" t="str">
        <f t="shared" ca="1" si="89"/>
        <v/>
      </c>
      <c r="P340" s="110" t="str">
        <f t="shared" ca="1" si="97"/>
        <v/>
      </c>
      <c r="Q340" s="61" t="str">
        <f t="shared" ca="1" si="84"/>
        <v/>
      </c>
      <c r="R340" s="31" t="str">
        <f t="shared" ca="1" si="90"/>
        <v/>
      </c>
      <c r="S340" s="27" t="str">
        <f t="shared" ca="1" si="95"/>
        <v/>
      </c>
      <c r="T340" s="41" t="str">
        <f t="shared" ca="1" si="98"/>
        <v/>
      </c>
      <c r="U340" s="46"/>
      <c r="W340" s="51" t="str">
        <f t="shared" ca="1" si="96"/>
        <v/>
      </c>
      <c r="X340" s="8" t="str">
        <f t="shared" ca="1" si="91"/>
        <v/>
      </c>
      <c r="Y340" s="58" t="str">
        <f t="shared" ca="1" si="85"/>
        <v/>
      </c>
      <c r="Z340" s="59" t="str">
        <f t="shared" ca="1" si="92"/>
        <v/>
      </c>
      <c r="AA340" s="101" t="str">
        <f ca="1">IF(N340&lt;=$B$9,IF(N340&lt;$B$10,0,IF(N340=$B$10,SUM($T$6:T340),IF(N340=$B$10+1,IF((Y340-T340)&lt;=$T$5,(Y340-T340),$T$5),IF((Y340-T340)&lt;=$T$5-SUMIF($N$6:N339,"&gt;"&amp;$B$10,$M$6:M339),(Y340-T340),($T$5-SUMIF($N$6:N339,"&gt;"&amp;$B$10,$M$6:M339)))))),"")</f>
        <v/>
      </c>
      <c r="AB340" s="107"/>
    </row>
    <row r="341" spans="4:28" x14ac:dyDescent="0.25">
      <c r="D341" s="63"/>
      <c r="E341" s="2" t="str">
        <f t="shared" ca="1" si="93"/>
        <v/>
      </c>
      <c r="F341" s="11" t="str">
        <f t="shared" ca="1" si="86"/>
        <v/>
      </c>
      <c r="G341" s="11" t="str">
        <f t="shared" ca="1" si="87"/>
        <v/>
      </c>
      <c r="H341" s="12" t="str">
        <f t="shared" ca="1" si="83"/>
        <v/>
      </c>
      <c r="I341" s="11" t="str">
        <f t="shared" ca="1" si="88"/>
        <v/>
      </c>
      <c r="J341" s="107"/>
      <c r="K341" s="107"/>
      <c r="L341" s="107"/>
      <c r="M341" s="103" t="str">
        <f ca="1">IF(N341&lt;=$B$9,IF(N341&lt;$B$10,0,IF(N341=$B$10,SUM($T$6:T341),IF(N341=$B$10+1,IF((Q341-T341)&lt;=$M$5,(Q341-T341),$M$5),IF((Q341-T341)&lt;=$M$5-SUMIF($N$6:N340,"&gt;"&amp;$B$10,$M$6:M340),(Q341-T341),($M$5-SUMIF($N$6:N340,"&gt;"&amp;$B$10,$M$6:M340)))))),"")</f>
        <v/>
      </c>
      <c r="N341" s="30" t="str">
        <f t="shared" ca="1" si="94"/>
        <v/>
      </c>
      <c r="O341" s="110" t="str">
        <f t="shared" ca="1" si="89"/>
        <v/>
      </c>
      <c r="P341" s="110" t="str">
        <f t="shared" ca="1" si="97"/>
        <v/>
      </c>
      <c r="Q341" s="61" t="str">
        <f t="shared" ca="1" si="84"/>
        <v/>
      </c>
      <c r="R341" s="31" t="str">
        <f t="shared" ca="1" si="90"/>
        <v/>
      </c>
      <c r="S341" s="27" t="str">
        <f t="shared" ca="1" si="95"/>
        <v/>
      </c>
      <c r="T341" s="41" t="str">
        <f t="shared" ca="1" si="98"/>
        <v/>
      </c>
      <c r="U341" s="46"/>
      <c r="W341" s="51" t="str">
        <f t="shared" ca="1" si="96"/>
        <v/>
      </c>
      <c r="X341" s="8" t="str">
        <f t="shared" ca="1" si="91"/>
        <v/>
      </c>
      <c r="Y341" s="58" t="str">
        <f t="shared" ca="1" si="85"/>
        <v/>
      </c>
      <c r="Z341" s="59" t="str">
        <f t="shared" ca="1" si="92"/>
        <v/>
      </c>
      <c r="AA341" s="101" t="str">
        <f ca="1">IF(N341&lt;=$B$9,IF(N341&lt;$B$10,0,IF(N341=$B$10,SUM($T$6:T341),IF(N341=$B$10+1,IF((Y341-T341)&lt;=$T$5,(Y341-T341),$T$5),IF((Y341-T341)&lt;=$T$5-SUMIF($N$6:N340,"&gt;"&amp;$B$10,$M$6:M340),(Y341-T341),($T$5-SUMIF($N$6:N340,"&gt;"&amp;$B$10,$M$6:M340)))))),"")</f>
        <v/>
      </c>
      <c r="AB341" s="107"/>
    </row>
    <row r="342" spans="4:28" x14ac:dyDescent="0.25">
      <c r="D342" s="63"/>
      <c r="E342" s="2" t="str">
        <f t="shared" ca="1" si="93"/>
        <v/>
      </c>
      <c r="F342" s="11" t="str">
        <f t="shared" ca="1" si="86"/>
        <v/>
      </c>
      <c r="G342" s="11" t="str">
        <f t="shared" ca="1" si="87"/>
        <v/>
      </c>
      <c r="H342" s="12" t="str">
        <f t="shared" ca="1" si="83"/>
        <v/>
      </c>
      <c r="I342" s="11" t="str">
        <f t="shared" ca="1" si="88"/>
        <v/>
      </c>
      <c r="J342" s="107"/>
      <c r="K342" s="107"/>
      <c r="L342" s="107"/>
      <c r="M342" s="103" t="str">
        <f ca="1">IF(N342&lt;=$B$9,IF(N342&lt;$B$10,0,IF(N342=$B$10,SUM($T$6:T342),IF(N342=$B$10+1,IF((Q342-T342)&lt;=$M$5,(Q342-T342),$M$5),IF((Q342-T342)&lt;=$M$5-SUMIF($N$6:N341,"&gt;"&amp;$B$10,$M$6:M341),(Q342-T342),($M$5-SUMIF($N$6:N341,"&gt;"&amp;$B$10,$M$6:M341)))))),"")</f>
        <v/>
      </c>
      <c r="N342" s="30" t="str">
        <f t="shared" ca="1" si="94"/>
        <v/>
      </c>
      <c r="O342" s="110" t="str">
        <f t="shared" ca="1" si="89"/>
        <v/>
      </c>
      <c r="P342" s="110" t="str">
        <f t="shared" ca="1" si="97"/>
        <v/>
      </c>
      <c r="Q342" s="61" t="str">
        <f t="shared" ca="1" si="84"/>
        <v/>
      </c>
      <c r="R342" s="31" t="str">
        <f t="shared" ca="1" si="90"/>
        <v/>
      </c>
      <c r="S342" s="27" t="str">
        <f t="shared" ca="1" si="95"/>
        <v/>
      </c>
      <c r="T342" s="41" t="str">
        <f t="shared" ca="1" si="98"/>
        <v/>
      </c>
      <c r="U342" s="46"/>
      <c r="W342" s="51" t="str">
        <f t="shared" ca="1" si="96"/>
        <v/>
      </c>
      <c r="X342" s="8" t="str">
        <f t="shared" ca="1" si="91"/>
        <v/>
      </c>
      <c r="Y342" s="58" t="str">
        <f t="shared" ca="1" si="85"/>
        <v/>
      </c>
      <c r="Z342" s="59" t="str">
        <f t="shared" ca="1" si="92"/>
        <v/>
      </c>
      <c r="AA342" s="101" t="str">
        <f ca="1">IF(N342&lt;=$B$9,IF(N342&lt;$B$10,0,IF(N342=$B$10,SUM($T$6:T342),IF(N342=$B$10+1,IF((Y342-T342)&lt;=$T$5,(Y342-T342),$T$5),IF((Y342-T342)&lt;=$T$5-SUMIF($N$6:N341,"&gt;"&amp;$B$10,$M$6:M341),(Y342-T342),($T$5-SUMIF($N$6:N341,"&gt;"&amp;$B$10,$M$6:M341)))))),"")</f>
        <v/>
      </c>
      <c r="AB342" s="107"/>
    </row>
    <row r="343" spans="4:28" x14ac:dyDescent="0.25">
      <c r="D343" s="63"/>
      <c r="E343" s="2" t="str">
        <f t="shared" ca="1" si="93"/>
        <v/>
      </c>
      <c r="F343" s="11" t="str">
        <f t="shared" ca="1" si="86"/>
        <v/>
      </c>
      <c r="G343" s="11" t="str">
        <f t="shared" ca="1" si="87"/>
        <v/>
      </c>
      <c r="H343" s="12" t="str">
        <f t="shared" ca="1" si="83"/>
        <v/>
      </c>
      <c r="I343" s="11" t="str">
        <f t="shared" ca="1" si="88"/>
        <v/>
      </c>
      <c r="J343" s="107"/>
      <c r="K343" s="107"/>
      <c r="L343" s="107"/>
      <c r="M343" s="103" t="str">
        <f ca="1">IF(N343&lt;=$B$9,IF(N343&lt;$B$10,0,IF(N343=$B$10,SUM($T$6:T343),IF(N343=$B$10+1,IF((Q343-T343)&lt;=$M$5,(Q343-T343),$M$5),IF((Q343-T343)&lt;=$M$5-SUMIF($N$6:N342,"&gt;"&amp;$B$10,$M$6:M342),(Q343-T343),($M$5-SUMIF($N$6:N342,"&gt;"&amp;$B$10,$M$6:M342)))))),"")</f>
        <v/>
      </c>
      <c r="N343" s="30" t="str">
        <f t="shared" ca="1" si="94"/>
        <v/>
      </c>
      <c r="O343" s="110" t="str">
        <f t="shared" ca="1" si="89"/>
        <v/>
      </c>
      <c r="P343" s="110" t="str">
        <f t="shared" ca="1" si="97"/>
        <v/>
      </c>
      <c r="Q343" s="61" t="str">
        <f t="shared" ca="1" si="84"/>
        <v/>
      </c>
      <c r="R343" s="31" t="str">
        <f t="shared" ca="1" si="90"/>
        <v/>
      </c>
      <c r="S343" s="27" t="str">
        <f t="shared" ca="1" si="95"/>
        <v/>
      </c>
      <c r="T343" s="41" t="str">
        <f t="shared" ca="1" si="98"/>
        <v/>
      </c>
      <c r="U343" s="46"/>
      <c r="W343" s="51" t="str">
        <f t="shared" ca="1" si="96"/>
        <v/>
      </c>
      <c r="X343" s="8" t="str">
        <f t="shared" ca="1" si="91"/>
        <v/>
      </c>
      <c r="Y343" s="58" t="str">
        <f t="shared" ca="1" si="85"/>
        <v/>
      </c>
      <c r="Z343" s="59" t="str">
        <f t="shared" ca="1" si="92"/>
        <v/>
      </c>
      <c r="AA343" s="101" t="str">
        <f ca="1">IF(N343&lt;=$B$9,IF(N343&lt;$B$10,0,IF(N343=$B$10,SUM($T$6:T343),IF(N343=$B$10+1,IF((Y343-T343)&lt;=$T$5,(Y343-T343),$T$5),IF((Y343-T343)&lt;=$T$5-SUMIF($N$6:N342,"&gt;"&amp;$B$10,$M$6:M342),(Y343-T343),($T$5-SUMIF($N$6:N342,"&gt;"&amp;$B$10,$M$6:M342)))))),"")</f>
        <v/>
      </c>
      <c r="AB343" s="107"/>
    </row>
    <row r="344" spans="4:28" x14ac:dyDescent="0.25">
      <c r="D344" s="63"/>
      <c r="E344" s="2" t="str">
        <f t="shared" ca="1" si="93"/>
        <v/>
      </c>
      <c r="F344" s="11" t="str">
        <f t="shared" ca="1" si="86"/>
        <v/>
      </c>
      <c r="G344" s="11" t="str">
        <f t="shared" ca="1" si="87"/>
        <v/>
      </c>
      <c r="H344" s="12" t="str">
        <f t="shared" ca="1" si="83"/>
        <v/>
      </c>
      <c r="I344" s="11" t="str">
        <f t="shared" ca="1" si="88"/>
        <v/>
      </c>
      <c r="J344" s="107"/>
      <c r="K344" s="107"/>
      <c r="L344" s="107"/>
      <c r="M344" s="103" t="str">
        <f ca="1">IF(N344&lt;=$B$9,IF(N344&lt;$B$10,0,IF(N344=$B$10,SUM($T$6:T344),IF(N344=$B$10+1,IF((Q344-T344)&lt;=$M$5,(Q344-T344),$M$5),IF((Q344-T344)&lt;=$M$5-SUMIF($N$6:N343,"&gt;"&amp;$B$10,$M$6:M343),(Q344-T344),($M$5-SUMIF($N$6:N343,"&gt;"&amp;$B$10,$M$6:M343)))))),"")</f>
        <v/>
      </c>
      <c r="N344" s="30" t="str">
        <f t="shared" ca="1" si="94"/>
        <v/>
      </c>
      <c r="O344" s="110" t="str">
        <f t="shared" ca="1" si="89"/>
        <v/>
      </c>
      <c r="P344" s="110" t="str">
        <f t="shared" ca="1" si="97"/>
        <v/>
      </c>
      <c r="Q344" s="61" t="str">
        <f t="shared" ca="1" si="84"/>
        <v/>
      </c>
      <c r="R344" s="31" t="str">
        <f t="shared" ca="1" si="90"/>
        <v/>
      </c>
      <c r="S344" s="27" t="str">
        <f t="shared" ca="1" si="95"/>
        <v/>
      </c>
      <c r="T344" s="41" t="str">
        <f t="shared" ca="1" si="98"/>
        <v/>
      </c>
      <c r="U344" s="46"/>
      <c r="W344" s="51" t="str">
        <f t="shared" ca="1" si="96"/>
        <v/>
      </c>
      <c r="X344" s="8" t="str">
        <f t="shared" ca="1" si="91"/>
        <v/>
      </c>
      <c r="Y344" s="58" t="str">
        <f t="shared" ca="1" si="85"/>
        <v/>
      </c>
      <c r="Z344" s="59" t="str">
        <f t="shared" ca="1" si="92"/>
        <v/>
      </c>
      <c r="AA344" s="101" t="str">
        <f ca="1">IF(N344&lt;=$B$9,IF(N344&lt;$B$10,0,IF(N344=$B$10,SUM($T$6:T344),IF(N344=$B$10+1,IF((Y344-T344)&lt;=$T$5,(Y344-T344),$T$5),IF((Y344-T344)&lt;=$T$5-SUMIF($N$6:N343,"&gt;"&amp;$B$10,$M$6:M343),(Y344-T344),($T$5-SUMIF($N$6:N343,"&gt;"&amp;$B$10,$M$6:M343)))))),"")</f>
        <v/>
      </c>
      <c r="AB344" s="107"/>
    </row>
    <row r="345" spans="4:28" x14ac:dyDescent="0.25">
      <c r="D345" s="63"/>
      <c r="E345" s="2" t="str">
        <f t="shared" ca="1" si="93"/>
        <v/>
      </c>
      <c r="F345" s="11" t="str">
        <f t="shared" ca="1" si="86"/>
        <v/>
      </c>
      <c r="G345" s="11" t="str">
        <f t="shared" ca="1" si="87"/>
        <v/>
      </c>
      <c r="H345" s="12" t="str">
        <f t="shared" ca="1" si="83"/>
        <v/>
      </c>
      <c r="I345" s="11" t="str">
        <f t="shared" ca="1" si="88"/>
        <v/>
      </c>
      <c r="J345" s="107"/>
      <c r="K345" s="107"/>
      <c r="L345" s="107"/>
      <c r="M345" s="103" t="str">
        <f ca="1">IF(N345&lt;=$B$9,IF(N345&lt;$B$10,0,IF(N345=$B$10,SUM($T$6:T345),IF(N345=$B$10+1,IF((Q345-T345)&lt;=$M$5,(Q345-T345),$M$5),IF((Q345-T345)&lt;=$M$5-SUMIF($N$6:N344,"&gt;"&amp;$B$10,$M$6:M344),(Q345-T345),($M$5-SUMIF($N$6:N344,"&gt;"&amp;$B$10,$M$6:M344)))))),"")</f>
        <v/>
      </c>
      <c r="N345" s="30" t="str">
        <f t="shared" ca="1" si="94"/>
        <v/>
      </c>
      <c r="O345" s="110" t="str">
        <f t="shared" ca="1" si="89"/>
        <v/>
      </c>
      <c r="P345" s="110" t="str">
        <f t="shared" ca="1" si="97"/>
        <v/>
      </c>
      <c r="Q345" s="61" t="str">
        <f t="shared" ca="1" si="84"/>
        <v/>
      </c>
      <c r="R345" s="31" t="str">
        <f t="shared" ca="1" si="90"/>
        <v/>
      </c>
      <c r="S345" s="27" t="str">
        <f t="shared" ca="1" si="95"/>
        <v/>
      </c>
      <c r="T345" s="41" t="str">
        <f t="shared" ca="1" si="98"/>
        <v/>
      </c>
      <c r="U345" s="46"/>
      <c r="W345" s="51" t="str">
        <f t="shared" ca="1" si="96"/>
        <v/>
      </c>
      <c r="X345" s="8" t="str">
        <f t="shared" ca="1" si="91"/>
        <v/>
      </c>
      <c r="Y345" s="58" t="str">
        <f t="shared" ca="1" si="85"/>
        <v/>
      </c>
      <c r="Z345" s="59" t="str">
        <f t="shared" ca="1" si="92"/>
        <v/>
      </c>
      <c r="AA345" s="101" t="str">
        <f ca="1">IF(N345&lt;=$B$9,IF(N345&lt;$B$10,0,IF(N345=$B$10,SUM($T$6:T345),IF(N345=$B$10+1,IF((Y345-T345)&lt;=$T$5,(Y345-T345),$T$5),IF((Y345-T345)&lt;=$T$5-SUMIF($N$6:N344,"&gt;"&amp;$B$10,$M$6:M344),(Y345-T345),($T$5-SUMIF($N$6:N344,"&gt;"&amp;$B$10,$M$6:M344)))))),"")</f>
        <v/>
      </c>
      <c r="AB345" s="107"/>
    </row>
    <row r="346" spans="4:28" x14ac:dyDescent="0.25">
      <c r="D346" s="63"/>
      <c r="E346" s="2" t="str">
        <f t="shared" ca="1" si="93"/>
        <v/>
      </c>
      <c r="F346" s="11" t="str">
        <f t="shared" ca="1" si="86"/>
        <v/>
      </c>
      <c r="G346" s="11" t="str">
        <f t="shared" ca="1" si="87"/>
        <v/>
      </c>
      <c r="H346" s="12" t="str">
        <f t="shared" ca="1" si="83"/>
        <v/>
      </c>
      <c r="I346" s="11" t="str">
        <f t="shared" ca="1" si="88"/>
        <v/>
      </c>
      <c r="J346" s="107"/>
      <c r="K346" s="107"/>
      <c r="L346" s="107"/>
      <c r="M346" s="103" t="str">
        <f ca="1">IF(N346&lt;=$B$9,IF(N346&lt;$B$10,0,IF(N346=$B$10,SUM($T$6:T346),IF(N346=$B$10+1,IF((Q346-T346)&lt;=$M$5,(Q346-T346),$M$5),IF((Q346-T346)&lt;=$M$5-SUMIF($N$6:N345,"&gt;"&amp;$B$10,$M$6:M345),(Q346-T346),($M$5-SUMIF($N$6:N345,"&gt;"&amp;$B$10,$M$6:M345)))))),"")</f>
        <v/>
      </c>
      <c r="N346" s="30" t="str">
        <f t="shared" ca="1" si="94"/>
        <v/>
      </c>
      <c r="O346" s="110" t="str">
        <f t="shared" ca="1" si="89"/>
        <v/>
      </c>
      <c r="P346" s="110" t="str">
        <f t="shared" ca="1" si="97"/>
        <v/>
      </c>
      <c r="Q346" s="61" t="str">
        <f t="shared" ca="1" si="84"/>
        <v/>
      </c>
      <c r="R346" s="31" t="str">
        <f t="shared" ca="1" si="90"/>
        <v/>
      </c>
      <c r="S346" s="27" t="str">
        <f t="shared" ca="1" si="95"/>
        <v/>
      </c>
      <c r="T346" s="41" t="str">
        <f t="shared" ca="1" si="98"/>
        <v/>
      </c>
      <c r="U346" s="46"/>
      <c r="W346" s="51" t="str">
        <f t="shared" ca="1" si="96"/>
        <v/>
      </c>
      <c r="X346" s="8" t="str">
        <f t="shared" ca="1" si="91"/>
        <v/>
      </c>
      <c r="Y346" s="58" t="str">
        <f t="shared" ca="1" si="85"/>
        <v/>
      </c>
      <c r="Z346" s="59" t="str">
        <f t="shared" ca="1" si="92"/>
        <v/>
      </c>
      <c r="AA346" s="101" t="str">
        <f ca="1">IF(N346&lt;=$B$9,IF(N346&lt;$B$10,0,IF(N346=$B$10,SUM($T$6:T346),IF(N346=$B$10+1,IF((Y346-T346)&lt;=$T$5,(Y346-T346),$T$5),IF((Y346-T346)&lt;=$T$5-SUMIF($N$6:N345,"&gt;"&amp;$B$10,$M$6:M345),(Y346-T346),($T$5-SUMIF($N$6:N345,"&gt;"&amp;$B$10,$M$6:M345)))))),"")</f>
        <v/>
      </c>
      <c r="AB346" s="107"/>
    </row>
    <row r="347" spans="4:28" x14ac:dyDescent="0.25">
      <c r="D347" s="63"/>
      <c r="E347" s="2" t="str">
        <f t="shared" ca="1" si="93"/>
        <v/>
      </c>
      <c r="F347" s="11" t="str">
        <f t="shared" ca="1" si="86"/>
        <v/>
      </c>
      <c r="G347" s="11" t="str">
        <f t="shared" ca="1" si="87"/>
        <v/>
      </c>
      <c r="H347" s="12" t="str">
        <f t="shared" ca="1" si="83"/>
        <v/>
      </c>
      <c r="I347" s="11" t="str">
        <f t="shared" ca="1" si="88"/>
        <v/>
      </c>
      <c r="J347" s="107"/>
      <c r="K347" s="107"/>
      <c r="L347" s="107"/>
      <c r="M347" s="103" t="str">
        <f ca="1">IF(N347&lt;=$B$9,IF(N347&lt;$B$10,0,IF(N347=$B$10,SUM($T$6:T347),IF(N347=$B$10+1,IF((Q347-T347)&lt;=$M$5,(Q347-T347),$M$5),IF((Q347-T347)&lt;=$M$5-SUMIF($N$6:N346,"&gt;"&amp;$B$10,$M$6:M346),(Q347-T347),($M$5-SUMIF($N$6:N346,"&gt;"&amp;$B$10,$M$6:M346)))))),"")</f>
        <v/>
      </c>
      <c r="N347" s="30" t="str">
        <f t="shared" ca="1" si="94"/>
        <v/>
      </c>
      <c r="O347" s="110" t="str">
        <f t="shared" ca="1" si="89"/>
        <v/>
      </c>
      <c r="P347" s="110" t="str">
        <f t="shared" ca="1" si="97"/>
        <v/>
      </c>
      <c r="Q347" s="61" t="str">
        <f t="shared" ca="1" si="84"/>
        <v/>
      </c>
      <c r="R347" s="31" t="str">
        <f t="shared" ca="1" si="90"/>
        <v/>
      </c>
      <c r="S347" s="27" t="str">
        <f t="shared" ca="1" si="95"/>
        <v/>
      </c>
      <c r="T347" s="41" t="str">
        <f t="shared" ca="1" si="98"/>
        <v/>
      </c>
      <c r="U347" s="46"/>
      <c r="W347" s="51" t="str">
        <f t="shared" ca="1" si="96"/>
        <v/>
      </c>
      <c r="X347" s="8" t="str">
        <f t="shared" ca="1" si="91"/>
        <v/>
      </c>
      <c r="Y347" s="58" t="str">
        <f t="shared" ca="1" si="85"/>
        <v/>
      </c>
      <c r="Z347" s="59" t="str">
        <f t="shared" ca="1" si="92"/>
        <v/>
      </c>
      <c r="AA347" s="101" t="str">
        <f ca="1">IF(N347&lt;=$B$9,IF(N347&lt;$B$10,0,IF(N347=$B$10,SUM($T$6:T347),IF(N347=$B$10+1,IF((Y347-T347)&lt;=$T$5,(Y347-T347),$T$5),IF((Y347-T347)&lt;=$T$5-SUMIF($N$6:N346,"&gt;"&amp;$B$10,$M$6:M346),(Y347-T347),($T$5-SUMIF($N$6:N346,"&gt;"&amp;$B$10,$M$6:M346)))))),"")</f>
        <v/>
      </c>
      <c r="AB347" s="107"/>
    </row>
    <row r="348" spans="4:28" x14ac:dyDescent="0.25">
      <c r="D348" s="63"/>
      <c r="E348" s="2" t="str">
        <f t="shared" ca="1" si="93"/>
        <v/>
      </c>
      <c r="F348" s="11" t="str">
        <f t="shared" ca="1" si="86"/>
        <v/>
      </c>
      <c r="G348" s="11" t="str">
        <f t="shared" ca="1" si="87"/>
        <v/>
      </c>
      <c r="H348" s="12" t="str">
        <f t="shared" ca="1" si="83"/>
        <v/>
      </c>
      <c r="I348" s="11" t="str">
        <f t="shared" ca="1" si="88"/>
        <v/>
      </c>
      <c r="J348" s="107"/>
      <c r="K348" s="107"/>
      <c r="L348" s="107"/>
      <c r="M348" s="103" t="str">
        <f ca="1">IF(N348&lt;=$B$9,IF(N348&lt;$B$10,0,IF(N348=$B$10,SUM($T$6:T348),IF(N348=$B$10+1,IF((Q348-T348)&lt;=$M$5,(Q348-T348),$M$5),IF((Q348-T348)&lt;=$M$5-SUMIF($N$6:N347,"&gt;"&amp;$B$10,$M$6:M347),(Q348-T348),($M$5-SUMIF($N$6:N347,"&gt;"&amp;$B$10,$M$6:M347)))))),"")</f>
        <v/>
      </c>
      <c r="N348" s="30" t="str">
        <f t="shared" ca="1" si="94"/>
        <v/>
      </c>
      <c r="O348" s="110" t="str">
        <f t="shared" ca="1" si="89"/>
        <v/>
      </c>
      <c r="P348" s="110" t="str">
        <f t="shared" ca="1" si="97"/>
        <v/>
      </c>
      <c r="Q348" s="61" t="str">
        <f t="shared" ca="1" si="84"/>
        <v/>
      </c>
      <c r="R348" s="31" t="str">
        <f t="shared" ca="1" si="90"/>
        <v/>
      </c>
      <c r="S348" s="27" t="str">
        <f t="shared" ca="1" si="95"/>
        <v/>
      </c>
      <c r="T348" s="41" t="str">
        <f t="shared" ca="1" si="98"/>
        <v/>
      </c>
      <c r="U348" s="46"/>
      <c r="W348" s="51" t="str">
        <f t="shared" ca="1" si="96"/>
        <v/>
      </c>
      <c r="X348" s="8" t="str">
        <f t="shared" ca="1" si="91"/>
        <v/>
      </c>
      <c r="Y348" s="58" t="str">
        <f t="shared" ca="1" si="85"/>
        <v/>
      </c>
      <c r="Z348" s="59" t="str">
        <f t="shared" ca="1" si="92"/>
        <v/>
      </c>
      <c r="AA348" s="101" t="str">
        <f ca="1">IF(N348&lt;=$B$9,IF(N348&lt;$B$10,0,IF(N348=$B$10,SUM($T$6:T348),IF(N348=$B$10+1,IF((Y348-T348)&lt;=$T$5,(Y348-T348),$T$5),IF((Y348-T348)&lt;=$T$5-SUMIF($N$6:N347,"&gt;"&amp;$B$10,$M$6:M347),(Y348-T348),($T$5-SUMIF($N$6:N347,"&gt;"&amp;$B$10,$M$6:M347)))))),"")</f>
        <v/>
      </c>
      <c r="AB348" s="107"/>
    </row>
    <row r="349" spans="4:28" x14ac:dyDescent="0.25">
      <c r="D349" s="63"/>
      <c r="E349" s="2" t="str">
        <f t="shared" ca="1" si="93"/>
        <v/>
      </c>
      <c r="F349" s="11" t="str">
        <f t="shared" ca="1" si="86"/>
        <v/>
      </c>
      <c r="G349" s="11" t="str">
        <f t="shared" ca="1" si="87"/>
        <v/>
      </c>
      <c r="H349" s="12" t="str">
        <f t="shared" ca="1" si="83"/>
        <v/>
      </c>
      <c r="I349" s="11" t="str">
        <f t="shared" ca="1" si="88"/>
        <v/>
      </c>
      <c r="J349" s="107"/>
      <c r="K349" s="107"/>
      <c r="L349" s="107"/>
      <c r="M349" s="103" t="str">
        <f ca="1">IF(N349&lt;=$B$9,IF(N349&lt;$B$10,0,IF(N349=$B$10,SUM($T$6:T349),IF(N349=$B$10+1,IF((Q349-T349)&lt;=$M$5,(Q349-T349),$M$5),IF((Q349-T349)&lt;=$M$5-SUMIF($N$6:N348,"&gt;"&amp;$B$10,$M$6:M348),(Q349-T349),($M$5-SUMIF($N$6:N348,"&gt;"&amp;$B$10,$M$6:M348)))))),"")</f>
        <v/>
      </c>
      <c r="N349" s="30" t="str">
        <f t="shared" ca="1" si="94"/>
        <v/>
      </c>
      <c r="O349" s="110" t="str">
        <f t="shared" ca="1" si="89"/>
        <v/>
      </c>
      <c r="P349" s="110" t="str">
        <f t="shared" ca="1" si="97"/>
        <v/>
      </c>
      <c r="Q349" s="61" t="str">
        <f t="shared" ca="1" si="84"/>
        <v/>
      </c>
      <c r="R349" s="31" t="str">
        <f t="shared" ca="1" si="90"/>
        <v/>
      </c>
      <c r="S349" s="27" t="str">
        <f t="shared" ca="1" si="95"/>
        <v/>
      </c>
      <c r="T349" s="41" t="str">
        <f t="shared" ca="1" si="98"/>
        <v/>
      </c>
      <c r="U349" s="46"/>
      <c r="W349" s="51" t="str">
        <f t="shared" ca="1" si="96"/>
        <v/>
      </c>
      <c r="X349" s="8" t="str">
        <f t="shared" ca="1" si="91"/>
        <v/>
      </c>
      <c r="Y349" s="58" t="str">
        <f t="shared" ca="1" si="85"/>
        <v/>
      </c>
      <c r="Z349" s="59" t="str">
        <f t="shared" ca="1" si="92"/>
        <v/>
      </c>
      <c r="AA349" s="101" t="str">
        <f ca="1">IF(N349&lt;=$B$9,IF(N349&lt;$B$10,0,IF(N349=$B$10,SUM($T$6:T349),IF(N349=$B$10+1,IF((Y349-T349)&lt;=$T$5,(Y349-T349),$T$5),IF((Y349-T349)&lt;=$T$5-SUMIF($N$6:N348,"&gt;"&amp;$B$10,$M$6:M348),(Y349-T349),($T$5-SUMIF($N$6:N348,"&gt;"&amp;$B$10,$M$6:M348)))))),"")</f>
        <v/>
      </c>
      <c r="AB349" s="107"/>
    </row>
    <row r="350" spans="4:28" x14ac:dyDescent="0.25">
      <c r="D350" s="63"/>
      <c r="E350" s="2" t="str">
        <f t="shared" ca="1" si="93"/>
        <v/>
      </c>
      <c r="F350" s="11" t="str">
        <f t="shared" ca="1" si="86"/>
        <v/>
      </c>
      <c r="G350" s="11" t="str">
        <f t="shared" ca="1" si="87"/>
        <v/>
      </c>
      <c r="H350" s="12" t="str">
        <f t="shared" ca="1" si="83"/>
        <v/>
      </c>
      <c r="I350" s="11" t="str">
        <f t="shared" ca="1" si="88"/>
        <v/>
      </c>
      <c r="J350" s="107"/>
      <c r="K350" s="107"/>
      <c r="L350" s="107"/>
      <c r="M350" s="103" t="str">
        <f ca="1">IF(N350&lt;=$B$9,IF(N350&lt;$B$10,0,IF(N350=$B$10,SUM($T$6:T350),IF(N350=$B$10+1,IF((Q350-T350)&lt;=$M$5,(Q350-T350),$M$5),IF((Q350-T350)&lt;=$M$5-SUMIF($N$6:N349,"&gt;"&amp;$B$10,$M$6:M349),(Q350-T350),($M$5-SUMIF($N$6:N349,"&gt;"&amp;$B$10,$M$6:M349)))))),"")</f>
        <v/>
      </c>
      <c r="N350" s="30" t="str">
        <f t="shared" ca="1" si="94"/>
        <v/>
      </c>
      <c r="O350" s="110" t="str">
        <f t="shared" ca="1" si="89"/>
        <v/>
      </c>
      <c r="P350" s="110" t="str">
        <f t="shared" ca="1" si="97"/>
        <v/>
      </c>
      <c r="Q350" s="61" t="str">
        <f t="shared" ca="1" si="84"/>
        <v/>
      </c>
      <c r="R350" s="31" t="str">
        <f t="shared" ca="1" si="90"/>
        <v/>
      </c>
      <c r="S350" s="27" t="str">
        <f t="shared" ca="1" si="95"/>
        <v/>
      </c>
      <c r="T350" s="41" t="str">
        <f t="shared" ca="1" si="98"/>
        <v/>
      </c>
      <c r="U350" s="46"/>
      <c r="W350" s="51" t="str">
        <f t="shared" ca="1" si="96"/>
        <v/>
      </c>
      <c r="X350" s="8" t="str">
        <f t="shared" ca="1" si="91"/>
        <v/>
      </c>
      <c r="Y350" s="58" t="str">
        <f t="shared" ca="1" si="85"/>
        <v/>
      </c>
      <c r="Z350" s="59" t="str">
        <f t="shared" ca="1" si="92"/>
        <v/>
      </c>
      <c r="AA350" s="101" t="str">
        <f ca="1">IF(N350&lt;=$B$9,IF(N350&lt;$B$10,0,IF(N350=$B$10,SUM($T$6:T350),IF(N350=$B$10+1,IF((Y350-T350)&lt;=$T$5,(Y350-T350),$T$5),IF((Y350-T350)&lt;=$T$5-SUMIF($N$6:N349,"&gt;"&amp;$B$10,$M$6:M349),(Y350-T350),($T$5-SUMIF($N$6:N349,"&gt;"&amp;$B$10,$M$6:M349)))))),"")</f>
        <v/>
      </c>
      <c r="AB350" s="107"/>
    </row>
    <row r="351" spans="4:28" x14ac:dyDescent="0.25">
      <c r="D351" s="63"/>
      <c r="E351" s="2" t="str">
        <f t="shared" ca="1" si="93"/>
        <v/>
      </c>
      <c r="F351" s="11" t="str">
        <f t="shared" ca="1" si="86"/>
        <v/>
      </c>
      <c r="G351" s="11" t="str">
        <f t="shared" ca="1" si="87"/>
        <v/>
      </c>
      <c r="H351" s="12" t="str">
        <f t="shared" ca="1" si="83"/>
        <v/>
      </c>
      <c r="I351" s="11" t="str">
        <f t="shared" ca="1" si="88"/>
        <v/>
      </c>
      <c r="J351" s="107"/>
      <c r="K351" s="107"/>
      <c r="L351" s="107"/>
      <c r="M351" s="103" t="str">
        <f ca="1">IF(N351&lt;=$B$9,IF(N351&lt;$B$10,0,IF(N351=$B$10,SUM($T$6:T351),IF(N351=$B$10+1,IF((Q351-T351)&lt;=$M$5,(Q351-T351),$M$5),IF((Q351-T351)&lt;=$M$5-SUMIF($N$6:N350,"&gt;"&amp;$B$10,$M$6:M350),(Q351-T351),($M$5-SUMIF($N$6:N350,"&gt;"&amp;$B$10,$M$6:M350)))))),"")</f>
        <v/>
      </c>
      <c r="N351" s="30" t="str">
        <f t="shared" ca="1" si="94"/>
        <v/>
      </c>
      <c r="O351" s="110" t="str">
        <f t="shared" ca="1" si="89"/>
        <v/>
      </c>
      <c r="P351" s="110" t="str">
        <f t="shared" ca="1" si="97"/>
        <v/>
      </c>
      <c r="Q351" s="61" t="str">
        <f t="shared" ca="1" si="84"/>
        <v/>
      </c>
      <c r="R351" s="31" t="str">
        <f t="shared" ca="1" si="90"/>
        <v/>
      </c>
      <c r="S351" s="27" t="str">
        <f t="shared" ca="1" si="95"/>
        <v/>
      </c>
      <c r="T351" s="41" t="str">
        <f t="shared" ca="1" si="98"/>
        <v/>
      </c>
      <c r="U351" s="46"/>
      <c r="W351" s="51" t="str">
        <f t="shared" ca="1" si="96"/>
        <v/>
      </c>
      <c r="X351" s="8" t="str">
        <f t="shared" ca="1" si="91"/>
        <v/>
      </c>
      <c r="Y351" s="58" t="str">
        <f t="shared" ca="1" si="85"/>
        <v/>
      </c>
      <c r="Z351" s="59" t="str">
        <f t="shared" ca="1" si="92"/>
        <v/>
      </c>
      <c r="AA351" s="101" t="str">
        <f ca="1">IF(N351&lt;=$B$9,IF(N351&lt;$B$10,0,IF(N351=$B$10,SUM($T$6:T351),IF(N351=$B$10+1,IF((Y351-T351)&lt;=$T$5,(Y351-T351),$T$5),IF((Y351-T351)&lt;=$T$5-SUMIF($N$6:N350,"&gt;"&amp;$B$10,$M$6:M350),(Y351-T351),($T$5-SUMIF($N$6:N350,"&gt;"&amp;$B$10,$M$6:M350)))))),"")</f>
        <v/>
      </c>
      <c r="AB351" s="107"/>
    </row>
    <row r="352" spans="4:28" x14ac:dyDescent="0.25">
      <c r="D352" s="63"/>
      <c r="E352" s="2" t="str">
        <f t="shared" ca="1" si="93"/>
        <v/>
      </c>
      <c r="F352" s="11" t="str">
        <f t="shared" ca="1" si="86"/>
        <v/>
      </c>
      <c r="G352" s="11" t="str">
        <f t="shared" ca="1" si="87"/>
        <v/>
      </c>
      <c r="H352" s="12" t="str">
        <f t="shared" ca="1" si="83"/>
        <v/>
      </c>
      <c r="I352" s="11" t="str">
        <f t="shared" ca="1" si="88"/>
        <v/>
      </c>
      <c r="J352" s="107"/>
      <c r="K352" s="107"/>
      <c r="L352" s="107"/>
      <c r="M352" s="103" t="str">
        <f ca="1">IF(N352&lt;=$B$9,IF(N352&lt;$B$10,0,IF(N352=$B$10,SUM($T$6:T352),IF(N352=$B$10+1,IF((Q352-T352)&lt;=$M$5,(Q352-T352),$M$5),IF((Q352-T352)&lt;=$M$5-SUMIF($N$6:N351,"&gt;"&amp;$B$10,$M$6:M351),(Q352-T352),($M$5-SUMIF($N$6:N351,"&gt;"&amp;$B$10,$M$6:M351)))))),"")</f>
        <v/>
      </c>
      <c r="N352" s="30" t="str">
        <f t="shared" ca="1" si="94"/>
        <v/>
      </c>
      <c r="O352" s="110" t="str">
        <f t="shared" ca="1" si="89"/>
        <v/>
      </c>
      <c r="P352" s="110" t="str">
        <f t="shared" ca="1" si="97"/>
        <v/>
      </c>
      <c r="Q352" s="61" t="str">
        <f t="shared" ca="1" si="84"/>
        <v/>
      </c>
      <c r="R352" s="31" t="str">
        <f t="shared" ca="1" si="90"/>
        <v/>
      </c>
      <c r="S352" s="27" t="str">
        <f t="shared" ca="1" si="95"/>
        <v/>
      </c>
      <c r="T352" s="41" t="str">
        <f t="shared" ca="1" si="98"/>
        <v/>
      </c>
      <c r="U352" s="46"/>
      <c r="W352" s="51" t="str">
        <f t="shared" ca="1" si="96"/>
        <v/>
      </c>
      <c r="X352" s="8" t="str">
        <f t="shared" ca="1" si="91"/>
        <v/>
      </c>
      <c r="Y352" s="58" t="str">
        <f t="shared" ca="1" si="85"/>
        <v/>
      </c>
      <c r="Z352" s="59" t="str">
        <f t="shared" ca="1" si="92"/>
        <v/>
      </c>
      <c r="AA352" s="101" t="str">
        <f ca="1">IF(N352&lt;=$B$9,IF(N352&lt;$B$10,0,IF(N352=$B$10,SUM($T$6:T352),IF(N352=$B$10+1,IF((Y352-T352)&lt;=$T$5,(Y352-T352),$T$5),IF((Y352-T352)&lt;=$T$5-SUMIF($N$6:N351,"&gt;"&amp;$B$10,$M$6:M351),(Y352-T352),($T$5-SUMIF($N$6:N351,"&gt;"&amp;$B$10,$M$6:M351)))))),"")</f>
        <v/>
      </c>
      <c r="AB352" s="107"/>
    </row>
    <row r="353" spans="4:28" x14ac:dyDescent="0.25">
      <c r="D353" s="63"/>
      <c r="E353" s="2" t="str">
        <f t="shared" ca="1" si="93"/>
        <v/>
      </c>
      <c r="F353" s="11" t="str">
        <f t="shared" ca="1" si="86"/>
        <v/>
      </c>
      <c r="G353" s="11" t="str">
        <f t="shared" ca="1" si="87"/>
        <v/>
      </c>
      <c r="H353" s="12" t="str">
        <f t="shared" ca="1" si="83"/>
        <v/>
      </c>
      <c r="I353" s="11" t="str">
        <f t="shared" ca="1" si="88"/>
        <v/>
      </c>
      <c r="J353" s="107"/>
      <c r="K353" s="107"/>
      <c r="L353" s="107"/>
      <c r="M353" s="103" t="str">
        <f ca="1">IF(N353&lt;=$B$9,IF(N353&lt;$B$10,0,IF(N353=$B$10,SUM($T$6:T353),IF(N353=$B$10+1,IF((Q353-T353)&lt;=$M$5,(Q353-T353),$M$5),IF((Q353-T353)&lt;=$M$5-SUMIF($N$6:N352,"&gt;"&amp;$B$10,$M$6:M352),(Q353-T353),($M$5-SUMIF($N$6:N352,"&gt;"&amp;$B$10,$M$6:M352)))))),"")</f>
        <v/>
      </c>
      <c r="N353" s="30" t="str">
        <f t="shared" ca="1" si="94"/>
        <v/>
      </c>
      <c r="O353" s="110" t="str">
        <f t="shared" ca="1" si="89"/>
        <v/>
      </c>
      <c r="P353" s="110" t="str">
        <f t="shared" ca="1" si="97"/>
        <v/>
      </c>
      <c r="Q353" s="61" t="str">
        <f t="shared" ca="1" si="84"/>
        <v/>
      </c>
      <c r="R353" s="31" t="str">
        <f t="shared" ca="1" si="90"/>
        <v/>
      </c>
      <c r="S353" s="27" t="str">
        <f t="shared" ca="1" si="95"/>
        <v/>
      </c>
      <c r="T353" s="41" t="str">
        <f t="shared" ca="1" si="98"/>
        <v/>
      </c>
      <c r="U353" s="46"/>
      <c r="W353" s="51" t="str">
        <f t="shared" ca="1" si="96"/>
        <v/>
      </c>
      <c r="X353" s="8" t="str">
        <f t="shared" ca="1" si="91"/>
        <v/>
      </c>
      <c r="Y353" s="58" t="str">
        <f t="shared" ca="1" si="85"/>
        <v/>
      </c>
      <c r="Z353" s="59" t="str">
        <f t="shared" ca="1" si="92"/>
        <v/>
      </c>
      <c r="AA353" s="101" t="str">
        <f ca="1">IF(N353&lt;=$B$9,IF(N353&lt;$B$10,0,IF(N353=$B$10,SUM($T$6:T353),IF(N353=$B$10+1,IF((Y353-T353)&lt;=$T$5,(Y353-T353),$T$5),IF((Y353-T353)&lt;=$T$5-SUMIF($N$6:N352,"&gt;"&amp;$B$10,$M$6:M352),(Y353-T353),($T$5-SUMIF($N$6:N352,"&gt;"&amp;$B$10,$M$6:M352)))))),"")</f>
        <v/>
      </c>
      <c r="AB353" s="107"/>
    </row>
    <row r="354" spans="4:28" x14ac:dyDescent="0.25">
      <c r="D354" s="63"/>
      <c r="E354" s="2" t="str">
        <f t="shared" ca="1" si="93"/>
        <v/>
      </c>
      <c r="F354" s="11" t="str">
        <f t="shared" ca="1" si="86"/>
        <v/>
      </c>
      <c r="G354" s="11" t="str">
        <f t="shared" ca="1" si="87"/>
        <v/>
      </c>
      <c r="H354" s="12" t="str">
        <f t="shared" ca="1" si="83"/>
        <v/>
      </c>
      <c r="I354" s="11" t="str">
        <f t="shared" ca="1" si="88"/>
        <v/>
      </c>
      <c r="J354" s="107"/>
      <c r="K354" s="107"/>
      <c r="L354" s="107"/>
      <c r="M354" s="103" t="str">
        <f ca="1">IF(N354&lt;=$B$9,IF(N354&lt;$B$10,0,IF(N354=$B$10,SUM($T$6:T354),IF(N354=$B$10+1,IF((Q354-T354)&lt;=$M$5,(Q354-T354),$M$5),IF((Q354-T354)&lt;=$M$5-SUMIF($N$6:N353,"&gt;"&amp;$B$10,$M$6:M353),(Q354-T354),($M$5-SUMIF($N$6:N353,"&gt;"&amp;$B$10,$M$6:M353)))))),"")</f>
        <v/>
      </c>
      <c r="N354" s="30" t="str">
        <f t="shared" ca="1" si="94"/>
        <v/>
      </c>
      <c r="O354" s="110" t="str">
        <f t="shared" ca="1" si="89"/>
        <v/>
      </c>
      <c r="P354" s="110" t="str">
        <f t="shared" ca="1" si="97"/>
        <v/>
      </c>
      <c r="Q354" s="61" t="str">
        <f t="shared" ca="1" si="84"/>
        <v/>
      </c>
      <c r="R354" s="31" t="str">
        <f t="shared" ca="1" si="90"/>
        <v/>
      </c>
      <c r="S354" s="27" t="str">
        <f t="shared" ca="1" si="95"/>
        <v/>
      </c>
      <c r="T354" s="41" t="str">
        <f t="shared" ca="1" si="98"/>
        <v/>
      </c>
      <c r="U354" s="46"/>
      <c r="W354" s="51" t="str">
        <f t="shared" ca="1" si="96"/>
        <v/>
      </c>
      <c r="X354" s="8" t="str">
        <f t="shared" ca="1" si="91"/>
        <v/>
      </c>
      <c r="Y354" s="58" t="str">
        <f t="shared" ca="1" si="85"/>
        <v/>
      </c>
      <c r="Z354" s="59" t="str">
        <f t="shared" ca="1" si="92"/>
        <v/>
      </c>
      <c r="AA354" s="101" t="str">
        <f ca="1">IF(N354&lt;=$B$9,IF(N354&lt;$B$10,0,IF(N354=$B$10,SUM($T$6:T354),IF(N354=$B$10+1,IF((Y354-T354)&lt;=$T$5,(Y354-T354),$T$5),IF((Y354-T354)&lt;=$T$5-SUMIF($N$6:N353,"&gt;"&amp;$B$10,$M$6:M353),(Y354-T354),($T$5-SUMIF($N$6:N353,"&gt;"&amp;$B$10,$M$6:M353)))))),"")</f>
        <v/>
      </c>
      <c r="AB354" s="107"/>
    </row>
    <row r="355" spans="4:28" x14ac:dyDescent="0.25">
      <c r="D355" s="63"/>
      <c r="E355" s="2" t="str">
        <f t="shared" ca="1" si="93"/>
        <v/>
      </c>
      <c r="F355" s="11" t="str">
        <f t="shared" ca="1" si="86"/>
        <v/>
      </c>
      <c r="G355" s="11" t="str">
        <f t="shared" ca="1" si="87"/>
        <v/>
      </c>
      <c r="H355" s="12" t="str">
        <f t="shared" ca="1" si="83"/>
        <v/>
      </c>
      <c r="I355" s="11" t="str">
        <f t="shared" ca="1" si="88"/>
        <v/>
      </c>
      <c r="J355" s="107"/>
      <c r="K355" s="107"/>
      <c r="L355" s="107"/>
      <c r="M355" s="103" t="str">
        <f ca="1">IF(N355&lt;=$B$9,IF(N355&lt;$B$10,0,IF(N355=$B$10,SUM($T$6:T355),IF(N355=$B$10+1,IF((Q355-T355)&lt;=$M$5,(Q355-T355),$M$5),IF((Q355-T355)&lt;=$M$5-SUMIF($N$6:N354,"&gt;"&amp;$B$10,$M$6:M354),(Q355-T355),($M$5-SUMIF($N$6:N354,"&gt;"&amp;$B$10,$M$6:M354)))))),"")</f>
        <v/>
      </c>
      <c r="N355" s="30" t="str">
        <f t="shared" ca="1" si="94"/>
        <v/>
      </c>
      <c r="O355" s="110" t="str">
        <f t="shared" ca="1" si="89"/>
        <v/>
      </c>
      <c r="P355" s="110" t="str">
        <f t="shared" ca="1" si="97"/>
        <v/>
      </c>
      <c r="Q355" s="61" t="str">
        <f t="shared" ca="1" si="84"/>
        <v/>
      </c>
      <c r="R355" s="31" t="str">
        <f t="shared" ca="1" si="90"/>
        <v/>
      </c>
      <c r="S355" s="27" t="str">
        <f t="shared" ca="1" si="95"/>
        <v/>
      </c>
      <c r="T355" s="41" t="str">
        <f t="shared" ca="1" si="98"/>
        <v/>
      </c>
      <c r="U355" s="46"/>
      <c r="W355" s="51" t="str">
        <f t="shared" ca="1" si="96"/>
        <v/>
      </c>
      <c r="X355" s="8" t="str">
        <f t="shared" ca="1" si="91"/>
        <v/>
      </c>
      <c r="Y355" s="58" t="str">
        <f t="shared" ca="1" si="85"/>
        <v/>
      </c>
      <c r="Z355" s="59" t="str">
        <f t="shared" ca="1" si="92"/>
        <v/>
      </c>
      <c r="AA355" s="101" t="str">
        <f ca="1">IF(N355&lt;=$B$9,IF(N355&lt;$B$10,0,IF(N355=$B$10,SUM($T$6:T355),IF(N355=$B$10+1,IF((Y355-T355)&lt;=$T$5,(Y355-T355),$T$5),IF((Y355-T355)&lt;=$T$5-SUMIF($N$6:N354,"&gt;"&amp;$B$10,$M$6:M354),(Y355-T355),($T$5-SUMIF($N$6:N354,"&gt;"&amp;$B$10,$M$6:M354)))))),"")</f>
        <v/>
      </c>
      <c r="AB355" s="107"/>
    </row>
    <row r="356" spans="4:28" x14ac:dyDescent="0.25">
      <c r="D356" s="63"/>
      <c r="E356" s="2" t="str">
        <f t="shared" ca="1" si="93"/>
        <v/>
      </c>
      <c r="F356" s="11" t="str">
        <f t="shared" ca="1" si="86"/>
        <v/>
      </c>
      <c r="G356" s="11" t="str">
        <f t="shared" ca="1" si="87"/>
        <v/>
      </c>
      <c r="H356" s="12" t="str">
        <f t="shared" ca="1" si="83"/>
        <v/>
      </c>
      <c r="I356" s="11" t="str">
        <f t="shared" ca="1" si="88"/>
        <v/>
      </c>
      <c r="J356" s="107"/>
      <c r="K356" s="107"/>
      <c r="L356" s="107"/>
      <c r="M356" s="103" t="str">
        <f ca="1">IF(N356&lt;=$B$9,IF(N356&lt;$B$10,0,IF(N356=$B$10,SUM($T$6:T356),IF(N356=$B$10+1,IF((Q356-T356)&lt;=$M$5,(Q356-T356),$M$5),IF((Q356-T356)&lt;=$M$5-SUMIF($N$6:N355,"&gt;"&amp;$B$10,$M$6:M355),(Q356-T356),($M$5-SUMIF($N$6:N355,"&gt;"&amp;$B$10,$M$6:M355)))))),"")</f>
        <v/>
      </c>
      <c r="N356" s="30" t="str">
        <f t="shared" ca="1" si="94"/>
        <v/>
      </c>
      <c r="O356" s="110" t="str">
        <f t="shared" ca="1" si="89"/>
        <v/>
      </c>
      <c r="P356" s="110" t="str">
        <f t="shared" ca="1" si="97"/>
        <v/>
      </c>
      <c r="Q356" s="61" t="str">
        <f t="shared" ca="1" si="84"/>
        <v/>
      </c>
      <c r="R356" s="31" t="str">
        <f t="shared" ca="1" si="90"/>
        <v/>
      </c>
      <c r="S356" s="27" t="str">
        <f t="shared" ca="1" si="95"/>
        <v/>
      </c>
      <c r="T356" s="41" t="str">
        <f t="shared" ca="1" si="98"/>
        <v/>
      </c>
      <c r="U356" s="46"/>
      <c r="W356" s="51" t="str">
        <f t="shared" ca="1" si="96"/>
        <v/>
      </c>
      <c r="X356" s="8" t="str">
        <f t="shared" ca="1" si="91"/>
        <v/>
      </c>
      <c r="Y356" s="58" t="str">
        <f t="shared" ca="1" si="85"/>
        <v/>
      </c>
      <c r="Z356" s="59" t="str">
        <f t="shared" ca="1" si="92"/>
        <v/>
      </c>
      <c r="AA356" s="101" t="str">
        <f ca="1">IF(N356&lt;=$B$9,IF(N356&lt;$B$10,0,IF(N356=$B$10,SUM($T$6:T356),IF(N356=$B$10+1,IF((Y356-T356)&lt;=$T$5,(Y356-T356),$T$5),IF((Y356-T356)&lt;=$T$5-SUMIF($N$6:N355,"&gt;"&amp;$B$10,$M$6:M355),(Y356-T356),($T$5-SUMIF($N$6:N355,"&gt;"&amp;$B$10,$M$6:M355)))))),"")</f>
        <v/>
      </c>
      <c r="AB356" s="107"/>
    </row>
    <row r="357" spans="4:28" x14ac:dyDescent="0.25">
      <c r="D357" s="63"/>
      <c r="E357" s="2" t="str">
        <f t="shared" ca="1" si="93"/>
        <v/>
      </c>
      <c r="F357" s="11" t="str">
        <f t="shared" ca="1" si="86"/>
        <v/>
      </c>
      <c r="G357" s="11" t="str">
        <f t="shared" ca="1" si="87"/>
        <v/>
      </c>
      <c r="H357" s="12" t="str">
        <f t="shared" ca="1" si="83"/>
        <v/>
      </c>
      <c r="I357" s="11" t="str">
        <f t="shared" ca="1" si="88"/>
        <v/>
      </c>
      <c r="J357" s="107"/>
      <c r="K357" s="107"/>
      <c r="L357" s="107"/>
      <c r="M357" s="103" t="str">
        <f ca="1">IF(N357&lt;=$B$9,IF(N357&lt;$B$10,0,IF(N357=$B$10,SUM($T$6:T357),IF(N357=$B$10+1,IF((Q357-T357)&lt;=$M$5,(Q357-T357),$M$5),IF((Q357-T357)&lt;=$M$5-SUMIF($N$6:N356,"&gt;"&amp;$B$10,$M$6:M356),(Q357-T357),($M$5-SUMIF($N$6:N356,"&gt;"&amp;$B$10,$M$6:M356)))))),"")</f>
        <v/>
      </c>
      <c r="N357" s="30" t="str">
        <f t="shared" ca="1" si="94"/>
        <v/>
      </c>
      <c r="O357" s="110" t="str">
        <f t="shared" ca="1" si="89"/>
        <v/>
      </c>
      <c r="P357" s="110" t="str">
        <f t="shared" ca="1" si="97"/>
        <v/>
      </c>
      <c r="Q357" s="61" t="str">
        <f t="shared" ca="1" si="84"/>
        <v/>
      </c>
      <c r="R357" s="31" t="str">
        <f t="shared" ca="1" si="90"/>
        <v/>
      </c>
      <c r="S357" s="27" t="str">
        <f t="shared" ca="1" si="95"/>
        <v/>
      </c>
      <c r="T357" s="41" t="str">
        <f t="shared" ca="1" si="98"/>
        <v/>
      </c>
      <c r="U357" s="46"/>
      <c r="W357" s="51" t="str">
        <f t="shared" ca="1" si="96"/>
        <v/>
      </c>
      <c r="X357" s="8" t="str">
        <f t="shared" ca="1" si="91"/>
        <v/>
      </c>
      <c r="Y357" s="58" t="str">
        <f t="shared" ca="1" si="85"/>
        <v/>
      </c>
      <c r="Z357" s="59" t="str">
        <f t="shared" ca="1" si="92"/>
        <v/>
      </c>
      <c r="AA357" s="101" t="str">
        <f ca="1">IF(N357&lt;=$B$9,IF(N357&lt;$B$10,0,IF(N357=$B$10,SUM($T$6:T357),IF(N357=$B$10+1,IF((Y357-T357)&lt;=$T$5,(Y357-T357),$T$5),IF((Y357-T357)&lt;=$T$5-SUMIF($N$6:N356,"&gt;"&amp;$B$10,$M$6:M356),(Y357-T357),($T$5-SUMIF($N$6:N356,"&gt;"&amp;$B$10,$M$6:M356)))))),"")</f>
        <v/>
      </c>
      <c r="AB357" s="107"/>
    </row>
    <row r="358" spans="4:28" x14ac:dyDescent="0.25">
      <c r="D358" s="63"/>
      <c r="E358" s="2" t="str">
        <f t="shared" ca="1" si="93"/>
        <v/>
      </c>
      <c r="F358" s="11" t="str">
        <f t="shared" ca="1" si="86"/>
        <v/>
      </c>
      <c r="G358" s="11" t="str">
        <f t="shared" ca="1" si="87"/>
        <v/>
      </c>
      <c r="H358" s="12" t="str">
        <f t="shared" ca="1" si="83"/>
        <v/>
      </c>
      <c r="I358" s="11" t="str">
        <f t="shared" ca="1" si="88"/>
        <v/>
      </c>
      <c r="J358" s="107"/>
      <c r="K358" s="107"/>
      <c r="L358" s="107"/>
      <c r="M358" s="103" t="str">
        <f ca="1">IF(N358&lt;=$B$9,IF(N358&lt;$B$10,0,IF(N358=$B$10,SUM($T$6:T358),IF(N358=$B$10+1,IF((Q358-T358)&lt;=$M$5,(Q358-T358),$M$5),IF((Q358-T358)&lt;=$M$5-SUMIF($N$6:N357,"&gt;"&amp;$B$10,$M$6:M357),(Q358-T358),($M$5-SUMIF($N$6:N357,"&gt;"&amp;$B$10,$M$6:M357)))))),"")</f>
        <v/>
      </c>
      <c r="N358" s="30" t="str">
        <f t="shared" ca="1" si="94"/>
        <v/>
      </c>
      <c r="O358" s="110" t="str">
        <f t="shared" ca="1" si="89"/>
        <v/>
      </c>
      <c r="P358" s="110" t="str">
        <f t="shared" ca="1" si="97"/>
        <v/>
      </c>
      <c r="Q358" s="61" t="str">
        <f t="shared" ca="1" si="84"/>
        <v/>
      </c>
      <c r="R358" s="31" t="str">
        <f t="shared" ca="1" si="90"/>
        <v/>
      </c>
      <c r="S358" s="27" t="str">
        <f t="shared" ca="1" si="95"/>
        <v/>
      </c>
      <c r="T358" s="41" t="str">
        <f t="shared" ca="1" si="98"/>
        <v/>
      </c>
      <c r="U358" s="46"/>
      <c r="W358" s="51" t="str">
        <f t="shared" ca="1" si="96"/>
        <v/>
      </c>
      <c r="X358" s="8" t="str">
        <f t="shared" ca="1" si="91"/>
        <v/>
      </c>
      <c r="Y358" s="58" t="str">
        <f t="shared" ca="1" si="85"/>
        <v/>
      </c>
      <c r="Z358" s="59" t="str">
        <f t="shared" ca="1" si="92"/>
        <v/>
      </c>
      <c r="AA358" s="101" t="str">
        <f ca="1">IF(N358&lt;=$B$9,IF(N358&lt;$B$10,0,IF(N358=$B$10,SUM($T$6:T358),IF(N358=$B$10+1,IF((Y358-T358)&lt;=$T$5,(Y358-T358),$T$5),IF((Y358-T358)&lt;=$T$5-SUMIF($N$6:N357,"&gt;"&amp;$B$10,$M$6:M357),(Y358-T358),($T$5-SUMIF($N$6:N357,"&gt;"&amp;$B$10,$M$6:M357)))))),"")</f>
        <v/>
      </c>
      <c r="AB358" s="107"/>
    </row>
    <row r="359" spans="4:28" x14ac:dyDescent="0.25">
      <c r="D359" s="63"/>
      <c r="E359" s="2" t="str">
        <f t="shared" ca="1" si="93"/>
        <v/>
      </c>
      <c r="F359" s="11" t="str">
        <f t="shared" ca="1" si="86"/>
        <v/>
      </c>
      <c r="G359" s="11" t="str">
        <f t="shared" ca="1" si="87"/>
        <v/>
      </c>
      <c r="H359" s="12" t="str">
        <f t="shared" ca="1" si="83"/>
        <v/>
      </c>
      <c r="I359" s="11" t="str">
        <f t="shared" ca="1" si="88"/>
        <v/>
      </c>
      <c r="J359" s="107"/>
      <c r="K359" s="107"/>
      <c r="L359" s="107"/>
      <c r="M359" s="103" t="str">
        <f ca="1">IF(N359&lt;=$B$9,IF(N359&lt;$B$10,0,IF(N359=$B$10,SUM($T$6:T359),IF(N359=$B$10+1,IF((Q359-T359)&lt;=$M$5,(Q359-T359),$M$5),IF((Q359-T359)&lt;=$M$5-SUMIF($N$6:N358,"&gt;"&amp;$B$10,$M$6:M358),(Q359-T359),($M$5-SUMIF($N$6:N358,"&gt;"&amp;$B$10,$M$6:M358)))))),"")</f>
        <v/>
      </c>
      <c r="N359" s="30" t="str">
        <f t="shared" ca="1" si="94"/>
        <v/>
      </c>
      <c r="O359" s="110" t="str">
        <f t="shared" ca="1" si="89"/>
        <v/>
      </c>
      <c r="P359" s="110" t="str">
        <f t="shared" ca="1" si="97"/>
        <v/>
      </c>
      <c r="Q359" s="61" t="str">
        <f t="shared" ca="1" si="84"/>
        <v/>
      </c>
      <c r="R359" s="31" t="str">
        <f t="shared" ca="1" si="90"/>
        <v/>
      </c>
      <c r="S359" s="27" t="str">
        <f t="shared" ca="1" si="95"/>
        <v/>
      </c>
      <c r="T359" s="41" t="str">
        <f t="shared" ca="1" si="98"/>
        <v/>
      </c>
      <c r="U359" s="46"/>
      <c r="W359" s="51" t="str">
        <f t="shared" ca="1" si="96"/>
        <v/>
      </c>
      <c r="X359" s="8" t="str">
        <f t="shared" ca="1" si="91"/>
        <v/>
      </c>
      <c r="Y359" s="58" t="str">
        <f t="shared" ca="1" si="85"/>
        <v/>
      </c>
      <c r="Z359" s="59" t="str">
        <f t="shared" ca="1" si="92"/>
        <v/>
      </c>
      <c r="AA359" s="101" t="str">
        <f ca="1">IF(N359&lt;=$B$9,IF(N359&lt;$B$10,0,IF(N359=$B$10,SUM($T$6:T359),IF(N359=$B$10+1,IF((Y359-T359)&lt;=$T$5,(Y359-T359),$T$5),IF((Y359-T359)&lt;=$T$5-SUMIF($N$6:N358,"&gt;"&amp;$B$10,$M$6:M358),(Y359-T359),($T$5-SUMIF($N$6:N358,"&gt;"&amp;$B$10,$M$6:M358)))))),"")</f>
        <v/>
      </c>
      <c r="AB359" s="107"/>
    </row>
    <row r="360" spans="4:28" x14ac:dyDescent="0.25">
      <c r="D360" s="63"/>
      <c r="E360" s="2" t="str">
        <f t="shared" ca="1" si="93"/>
        <v/>
      </c>
      <c r="F360" s="11" t="str">
        <f t="shared" ca="1" si="86"/>
        <v/>
      </c>
      <c r="G360" s="11" t="str">
        <f t="shared" ca="1" si="87"/>
        <v/>
      </c>
      <c r="H360" s="12" t="str">
        <f t="shared" ca="1" si="83"/>
        <v/>
      </c>
      <c r="I360" s="11" t="str">
        <f t="shared" ca="1" si="88"/>
        <v/>
      </c>
      <c r="J360" s="107"/>
      <c r="K360" s="107"/>
      <c r="L360" s="107"/>
      <c r="M360" s="103" t="str">
        <f ca="1">IF(N360&lt;=$B$9,IF(N360&lt;$B$10,0,IF(N360=$B$10,SUM($T$6:T360),IF(N360=$B$10+1,IF((Q360-T360)&lt;=$M$5,(Q360-T360),$M$5),IF((Q360-T360)&lt;=$M$5-SUMIF($N$6:N359,"&gt;"&amp;$B$10,$M$6:M359),(Q360-T360),($M$5-SUMIF($N$6:N359,"&gt;"&amp;$B$10,$M$6:M359)))))),"")</f>
        <v/>
      </c>
      <c r="N360" s="30" t="str">
        <f t="shared" ca="1" si="94"/>
        <v/>
      </c>
      <c r="O360" s="110" t="str">
        <f t="shared" ca="1" si="89"/>
        <v/>
      </c>
      <c r="P360" s="110" t="str">
        <f t="shared" ca="1" si="97"/>
        <v/>
      </c>
      <c r="Q360" s="61" t="str">
        <f t="shared" ca="1" si="84"/>
        <v/>
      </c>
      <c r="R360" s="31" t="str">
        <f t="shared" ca="1" si="90"/>
        <v/>
      </c>
      <c r="S360" s="27" t="str">
        <f t="shared" ca="1" si="95"/>
        <v/>
      </c>
      <c r="T360" s="41" t="str">
        <f t="shared" ca="1" si="98"/>
        <v/>
      </c>
      <c r="U360" s="46"/>
      <c r="W360" s="51" t="str">
        <f t="shared" ca="1" si="96"/>
        <v/>
      </c>
      <c r="X360" s="8" t="str">
        <f t="shared" ca="1" si="91"/>
        <v/>
      </c>
      <c r="Y360" s="58" t="str">
        <f t="shared" ca="1" si="85"/>
        <v/>
      </c>
      <c r="Z360" s="59" t="str">
        <f t="shared" ca="1" si="92"/>
        <v/>
      </c>
      <c r="AA360" s="101" t="str">
        <f ca="1">IF(N360&lt;=$B$9,IF(N360&lt;$B$10,0,IF(N360=$B$10,SUM($T$6:T360),IF(N360=$B$10+1,IF((Y360-T360)&lt;=$T$5,(Y360-T360),$T$5),IF((Y360-T360)&lt;=$T$5-SUMIF($N$6:N359,"&gt;"&amp;$B$10,$M$6:M359),(Y360-T360),($T$5-SUMIF($N$6:N359,"&gt;"&amp;$B$10,$M$6:M359)))))),"")</f>
        <v/>
      </c>
      <c r="AB360" s="107"/>
    </row>
    <row r="361" spans="4:28" x14ac:dyDescent="0.25">
      <c r="D361" s="63"/>
      <c r="E361" s="2" t="str">
        <f t="shared" ca="1" si="93"/>
        <v/>
      </c>
      <c r="F361" s="11" t="str">
        <f t="shared" ca="1" si="86"/>
        <v/>
      </c>
      <c r="G361" s="11" t="str">
        <f t="shared" ca="1" si="87"/>
        <v/>
      </c>
      <c r="H361" s="12" t="str">
        <f t="shared" ca="1" si="83"/>
        <v/>
      </c>
      <c r="I361" s="11" t="str">
        <f t="shared" ca="1" si="88"/>
        <v/>
      </c>
      <c r="J361" s="107"/>
      <c r="K361" s="107"/>
      <c r="L361" s="107"/>
      <c r="M361" s="103" t="str">
        <f ca="1">IF(N361&lt;=$B$9,IF(N361&lt;$B$10,0,IF(N361=$B$10,SUM($T$6:T361),IF(N361=$B$10+1,IF((Q361-T361)&lt;=$M$5,(Q361-T361),$M$5),IF((Q361-T361)&lt;=$M$5-SUMIF($N$6:N360,"&gt;"&amp;$B$10,$M$6:M360),(Q361-T361),($M$5-SUMIF($N$6:N360,"&gt;"&amp;$B$10,$M$6:M360)))))),"")</f>
        <v/>
      </c>
      <c r="N361" s="30" t="str">
        <f t="shared" ca="1" si="94"/>
        <v/>
      </c>
      <c r="O361" s="110" t="str">
        <f t="shared" ca="1" si="89"/>
        <v/>
      </c>
      <c r="P361" s="110" t="str">
        <f t="shared" ca="1" si="97"/>
        <v/>
      </c>
      <c r="Q361" s="61" t="str">
        <f t="shared" ca="1" si="84"/>
        <v/>
      </c>
      <c r="R361" s="31" t="str">
        <f t="shared" ca="1" si="90"/>
        <v/>
      </c>
      <c r="S361" s="27" t="str">
        <f t="shared" ca="1" si="95"/>
        <v/>
      </c>
      <c r="T361" s="41" t="str">
        <f t="shared" ca="1" si="98"/>
        <v/>
      </c>
      <c r="U361" s="46"/>
      <c r="W361" s="51" t="str">
        <f t="shared" ca="1" si="96"/>
        <v/>
      </c>
      <c r="X361" s="8" t="str">
        <f t="shared" ca="1" si="91"/>
        <v/>
      </c>
      <c r="Y361" s="58" t="str">
        <f t="shared" ca="1" si="85"/>
        <v/>
      </c>
      <c r="Z361" s="59" t="str">
        <f t="shared" ca="1" si="92"/>
        <v/>
      </c>
      <c r="AA361" s="101" t="str">
        <f ca="1">IF(N361&lt;=$B$9,IF(N361&lt;$B$10,0,IF(N361=$B$10,SUM($T$6:T361),IF(N361=$B$10+1,IF((Y361-T361)&lt;=$T$5,(Y361-T361),$T$5),IF((Y361-T361)&lt;=$T$5-SUMIF($N$6:N360,"&gt;"&amp;$B$10,$M$6:M360),(Y361-T361),($T$5-SUMIF($N$6:N360,"&gt;"&amp;$B$10,$M$6:M360)))))),"")</f>
        <v/>
      </c>
      <c r="AB361" s="107"/>
    </row>
    <row r="362" spans="4:28" x14ac:dyDescent="0.25">
      <c r="D362" s="63"/>
      <c r="E362" s="2" t="str">
        <f t="shared" ca="1" si="93"/>
        <v/>
      </c>
      <c r="F362" s="11" t="str">
        <f t="shared" ca="1" si="86"/>
        <v/>
      </c>
      <c r="G362" s="11" t="str">
        <f t="shared" ca="1" si="87"/>
        <v/>
      </c>
      <c r="H362" s="12" t="str">
        <f t="shared" ca="1" si="83"/>
        <v/>
      </c>
      <c r="I362" s="11" t="str">
        <f t="shared" ca="1" si="88"/>
        <v/>
      </c>
      <c r="J362" s="107"/>
      <c r="K362" s="107"/>
      <c r="L362" s="107"/>
      <c r="M362" s="103" t="str">
        <f ca="1">IF(N362&lt;=$B$9,IF(N362&lt;$B$10,0,IF(N362=$B$10,SUM($T$6:T362),IF(N362=$B$10+1,IF((Q362-T362)&lt;=$M$5,(Q362-T362),$M$5),IF((Q362-T362)&lt;=$M$5-SUMIF($N$6:N361,"&gt;"&amp;$B$10,$M$6:M361),(Q362-T362),($M$5-SUMIF($N$6:N361,"&gt;"&amp;$B$10,$M$6:M361)))))),"")</f>
        <v/>
      </c>
      <c r="N362" s="30" t="str">
        <f t="shared" ca="1" si="94"/>
        <v/>
      </c>
      <c r="O362" s="110" t="str">
        <f t="shared" ca="1" si="89"/>
        <v/>
      </c>
      <c r="P362" s="110" t="str">
        <f t="shared" ca="1" si="97"/>
        <v/>
      </c>
      <c r="Q362" s="61" t="str">
        <f t="shared" ca="1" si="84"/>
        <v/>
      </c>
      <c r="R362" s="31" t="str">
        <f t="shared" ca="1" si="90"/>
        <v/>
      </c>
      <c r="S362" s="27" t="str">
        <f t="shared" ca="1" si="95"/>
        <v/>
      </c>
      <c r="T362" s="41" t="str">
        <f t="shared" ca="1" si="98"/>
        <v/>
      </c>
      <c r="U362" s="46"/>
      <c r="W362" s="51" t="str">
        <f t="shared" ca="1" si="96"/>
        <v/>
      </c>
      <c r="X362" s="8" t="str">
        <f t="shared" ca="1" si="91"/>
        <v/>
      </c>
      <c r="Y362" s="58" t="str">
        <f t="shared" ca="1" si="85"/>
        <v/>
      </c>
      <c r="Z362" s="59" t="str">
        <f t="shared" ca="1" si="92"/>
        <v/>
      </c>
      <c r="AA362" s="101" t="str">
        <f ca="1">IF(N362&lt;=$B$9,IF(N362&lt;$B$10,0,IF(N362=$B$10,SUM($T$6:T362),IF(N362=$B$10+1,IF((Y362-T362)&lt;=$T$5,(Y362-T362),$T$5),IF((Y362-T362)&lt;=$T$5-SUMIF($N$6:N361,"&gt;"&amp;$B$10,$M$6:M361),(Y362-T362),($T$5-SUMIF($N$6:N361,"&gt;"&amp;$B$10,$M$6:M361)))))),"")</f>
        <v/>
      </c>
      <c r="AB362" s="107"/>
    </row>
    <row r="363" spans="4:28" x14ac:dyDescent="0.25">
      <c r="D363" s="63"/>
      <c r="E363" s="2" t="str">
        <f t="shared" ca="1" si="93"/>
        <v/>
      </c>
      <c r="F363" s="11" t="str">
        <f t="shared" ca="1" si="86"/>
        <v/>
      </c>
      <c r="G363" s="11" t="str">
        <f t="shared" ca="1" si="87"/>
        <v/>
      </c>
      <c r="H363" s="12" t="str">
        <f t="shared" ca="1" si="83"/>
        <v/>
      </c>
      <c r="I363" s="11" t="str">
        <f t="shared" ca="1" si="88"/>
        <v/>
      </c>
      <c r="J363" s="107"/>
      <c r="K363" s="107"/>
      <c r="L363" s="107"/>
      <c r="M363" s="103" t="str">
        <f ca="1">IF(N363&lt;=$B$9,IF(N363&lt;$B$10,0,IF(N363=$B$10,SUM($T$6:T363),IF(N363=$B$10+1,IF((Q363-T363)&lt;=$M$5,(Q363-T363),$M$5),IF((Q363-T363)&lt;=$M$5-SUMIF($N$6:N362,"&gt;"&amp;$B$10,$M$6:M362),(Q363-T363),($M$5-SUMIF($N$6:N362,"&gt;"&amp;$B$10,$M$6:M362)))))),"")</f>
        <v/>
      </c>
      <c r="N363" s="30" t="str">
        <f t="shared" ca="1" si="94"/>
        <v/>
      </c>
      <c r="O363" s="110" t="str">
        <f t="shared" ca="1" si="89"/>
        <v/>
      </c>
      <c r="P363" s="110" t="str">
        <f t="shared" ca="1" si="97"/>
        <v/>
      </c>
      <c r="Q363" s="61" t="str">
        <f t="shared" ca="1" si="84"/>
        <v/>
      </c>
      <c r="R363" s="31" t="str">
        <f t="shared" ca="1" si="90"/>
        <v/>
      </c>
      <c r="S363" s="27" t="str">
        <f t="shared" ca="1" si="95"/>
        <v/>
      </c>
      <c r="T363" s="41" t="str">
        <f t="shared" ca="1" si="98"/>
        <v/>
      </c>
      <c r="U363" s="46"/>
      <c r="W363" s="51" t="str">
        <f t="shared" ca="1" si="96"/>
        <v/>
      </c>
      <c r="X363" s="8" t="str">
        <f t="shared" ca="1" si="91"/>
        <v/>
      </c>
      <c r="Y363" s="58" t="str">
        <f t="shared" ca="1" si="85"/>
        <v/>
      </c>
      <c r="Z363" s="59" t="str">
        <f t="shared" ca="1" si="92"/>
        <v/>
      </c>
      <c r="AA363" s="101" t="str">
        <f ca="1">IF(N363&lt;=$B$9,IF(N363&lt;$B$10,0,IF(N363=$B$10,SUM($T$6:T363),IF(N363=$B$10+1,IF((Y363-T363)&lt;=$T$5,(Y363-T363),$T$5),IF((Y363-T363)&lt;=$T$5-SUMIF($N$6:N362,"&gt;"&amp;$B$10,$M$6:M362),(Y363-T363),($T$5-SUMIF($N$6:N362,"&gt;"&amp;$B$10,$M$6:M362)))))),"")</f>
        <v/>
      </c>
      <c r="AB363" s="107"/>
    </row>
    <row r="364" spans="4:28" x14ac:dyDescent="0.25">
      <c r="D364" s="63"/>
      <c r="E364" s="2" t="str">
        <f t="shared" ca="1" si="93"/>
        <v/>
      </c>
      <c r="F364" s="11" t="str">
        <f t="shared" ca="1" si="86"/>
        <v/>
      </c>
      <c r="G364" s="11" t="str">
        <f t="shared" ca="1" si="87"/>
        <v/>
      </c>
      <c r="H364" s="12" t="str">
        <f t="shared" ca="1" si="83"/>
        <v/>
      </c>
      <c r="I364" s="11" t="str">
        <f t="shared" ca="1" si="88"/>
        <v/>
      </c>
      <c r="J364" s="107"/>
      <c r="K364" s="107"/>
      <c r="L364" s="107"/>
      <c r="M364" s="103" t="str">
        <f ca="1">IF(N364&lt;=$B$9,IF(N364&lt;$B$10,0,IF(N364=$B$10,SUM($T$6:T364),IF(N364=$B$10+1,IF((Q364-T364)&lt;=$M$5,(Q364-T364),$M$5),IF((Q364-T364)&lt;=$M$5-SUMIF($N$6:N363,"&gt;"&amp;$B$10,$M$6:M363),(Q364-T364),($M$5-SUMIF($N$6:N363,"&gt;"&amp;$B$10,$M$6:M363)))))),"")</f>
        <v/>
      </c>
      <c r="N364" s="30" t="str">
        <f t="shared" ca="1" si="94"/>
        <v/>
      </c>
      <c r="O364" s="110" t="str">
        <f t="shared" ca="1" si="89"/>
        <v/>
      </c>
      <c r="P364" s="110" t="str">
        <f t="shared" ca="1" si="97"/>
        <v/>
      </c>
      <c r="Q364" s="61" t="str">
        <f t="shared" ca="1" si="84"/>
        <v/>
      </c>
      <c r="R364" s="31" t="str">
        <f t="shared" ca="1" si="90"/>
        <v/>
      </c>
      <c r="S364" s="27" t="str">
        <f t="shared" ca="1" si="95"/>
        <v/>
      </c>
      <c r="T364" s="41" t="str">
        <f t="shared" ca="1" si="98"/>
        <v/>
      </c>
      <c r="U364" s="46"/>
      <c r="W364" s="51" t="str">
        <f t="shared" ca="1" si="96"/>
        <v/>
      </c>
      <c r="X364" s="8" t="str">
        <f t="shared" ca="1" si="91"/>
        <v/>
      </c>
      <c r="Y364" s="58" t="str">
        <f t="shared" ca="1" si="85"/>
        <v/>
      </c>
      <c r="Z364" s="59" t="str">
        <f t="shared" ca="1" si="92"/>
        <v/>
      </c>
      <c r="AA364" s="101" t="str">
        <f ca="1">IF(N364&lt;=$B$9,IF(N364&lt;$B$10,0,IF(N364=$B$10,SUM($T$6:T364),IF(N364=$B$10+1,IF((Y364-T364)&lt;=$T$5,(Y364-T364),$T$5),IF((Y364-T364)&lt;=$T$5-SUMIF($N$6:N363,"&gt;"&amp;$B$10,$M$6:M363),(Y364-T364),($T$5-SUMIF($N$6:N363,"&gt;"&amp;$B$10,$M$6:M363)))))),"")</f>
        <v/>
      </c>
      <c r="AB364" s="107"/>
    </row>
    <row r="365" spans="4:28" x14ac:dyDescent="0.25">
      <c r="D365" s="63"/>
      <c r="E365" s="2" t="str">
        <f t="shared" ca="1" si="93"/>
        <v/>
      </c>
      <c r="F365" s="11" t="str">
        <f t="shared" ca="1" si="86"/>
        <v/>
      </c>
      <c r="G365" s="11" t="str">
        <f t="shared" ca="1" si="87"/>
        <v/>
      </c>
      <c r="H365" s="12" t="str">
        <f t="shared" ca="1" si="83"/>
        <v/>
      </c>
      <c r="I365" s="11" t="str">
        <f t="shared" ca="1" si="88"/>
        <v/>
      </c>
      <c r="J365" s="107"/>
      <c r="K365" s="107"/>
      <c r="L365" s="107"/>
      <c r="M365" s="103" t="str">
        <f ca="1">IF(N365&lt;=$B$9,IF(N365&lt;$B$10,0,IF(N365=$B$10,SUM($T$6:T365),IF(N365=$B$10+1,IF((Q365-T365)&lt;=$M$5,(Q365-T365),$M$5),IF((Q365-T365)&lt;=$M$5-SUMIF($N$6:N364,"&gt;"&amp;$B$10,$M$6:M364),(Q365-T365),($M$5-SUMIF($N$6:N364,"&gt;"&amp;$B$10,$M$6:M364)))))),"")</f>
        <v/>
      </c>
      <c r="N365" s="30" t="str">
        <f t="shared" ca="1" si="94"/>
        <v/>
      </c>
      <c r="O365" s="110" t="str">
        <f t="shared" ca="1" si="89"/>
        <v/>
      </c>
      <c r="P365" s="110" t="str">
        <f t="shared" ca="1" si="97"/>
        <v/>
      </c>
      <c r="Q365" s="61" t="str">
        <f t="shared" ca="1" si="84"/>
        <v/>
      </c>
      <c r="R365" s="31" t="str">
        <f t="shared" ca="1" si="90"/>
        <v/>
      </c>
      <c r="S365" s="27" t="str">
        <f t="shared" ca="1" si="95"/>
        <v/>
      </c>
      <c r="T365" s="41" t="str">
        <f t="shared" ca="1" si="98"/>
        <v/>
      </c>
      <c r="U365" s="46"/>
      <c r="W365" s="51" t="str">
        <f t="shared" ca="1" si="96"/>
        <v/>
      </c>
      <c r="X365" s="8" t="str">
        <f t="shared" ca="1" si="91"/>
        <v/>
      </c>
      <c r="Y365" s="58" t="str">
        <f t="shared" ca="1" si="85"/>
        <v/>
      </c>
      <c r="Z365" s="59" t="str">
        <f t="shared" ca="1" si="92"/>
        <v/>
      </c>
      <c r="AA365" s="101" t="str">
        <f ca="1">IF(N365&lt;=$B$9,IF(N365&lt;$B$10,0,IF(N365=$B$10,SUM($T$6:T365),IF(N365=$B$10+1,IF((Y365-T365)&lt;=$T$5,(Y365-T365),$T$5),IF((Y365-T365)&lt;=$T$5-SUMIF($N$6:N364,"&gt;"&amp;$B$10,$M$6:M364),(Y365-T365),($T$5-SUMIF($N$6:N364,"&gt;"&amp;$B$10,$M$6:M364)))))),"")</f>
        <v/>
      </c>
      <c r="AB365" s="107"/>
    </row>
    <row r="366" spans="4:28" x14ac:dyDescent="0.25">
      <c r="E366" s="2" t="str">
        <f t="shared" ca="1" si="93"/>
        <v/>
      </c>
      <c r="F366" s="11" t="str">
        <f t="shared" ca="1" si="86"/>
        <v/>
      </c>
      <c r="G366" s="11" t="str">
        <f t="shared" ca="1" si="87"/>
        <v/>
      </c>
      <c r="H366" s="12" t="str">
        <f t="shared" ca="1" si="83"/>
        <v/>
      </c>
      <c r="I366" s="11" t="str">
        <f t="shared" ca="1" si="88"/>
        <v/>
      </c>
      <c r="J366" s="107"/>
      <c r="K366" s="107"/>
      <c r="L366" s="107"/>
      <c r="M366" s="103" t="str">
        <f ca="1">IF(N366&lt;=$B$9,IF(N366&lt;$B$10,0,IF(N366=$B$10,SUM($T$6:T366),IF(N366=$B$10+1,IF((Q366-T366)&lt;=$M$5,(Q366-T366),$M$5),IF((Q366-T366)&lt;=$M$5-SUMIF($N$6:N365,"&gt;"&amp;$B$10,$M$6:M365),(Q366-T366),($M$5-SUMIF($N$6:N365,"&gt;"&amp;$B$10,$M$6:M365)))))),"")</f>
        <v/>
      </c>
      <c r="N366" s="30" t="str">
        <f t="shared" ca="1" si="94"/>
        <v/>
      </c>
      <c r="O366" s="110" t="str">
        <f t="shared" ca="1" si="89"/>
        <v/>
      </c>
      <c r="P366" s="110" t="str">
        <f t="shared" ca="1" si="97"/>
        <v/>
      </c>
      <c r="Q366" s="61" t="str">
        <f t="shared" ca="1" si="84"/>
        <v/>
      </c>
      <c r="R366" s="31" t="str">
        <f t="shared" ca="1" si="90"/>
        <v/>
      </c>
      <c r="S366" s="27" t="str">
        <f t="shared" ca="1" si="95"/>
        <v/>
      </c>
      <c r="T366" s="41" t="str">
        <f t="shared" ca="1" si="98"/>
        <v/>
      </c>
      <c r="U366" s="46"/>
      <c r="W366" s="51" t="str">
        <f t="shared" ca="1" si="96"/>
        <v/>
      </c>
      <c r="X366" s="8" t="str">
        <f t="shared" ca="1" si="91"/>
        <v/>
      </c>
      <c r="Y366" s="58" t="str">
        <f t="shared" ca="1" si="85"/>
        <v/>
      </c>
      <c r="Z366" s="59" t="str">
        <f t="shared" ca="1" si="92"/>
        <v/>
      </c>
      <c r="AA366" s="101" t="str">
        <f ca="1">IF(N366&lt;=$B$9,IF(N366&lt;$B$10,0,IF(N366=$B$10,SUM($T$6:T366),IF(N366=$B$10+1,IF((Y366-T366)&lt;=$T$5,(Y366-T366),$T$5),IF((Y366-T366)&lt;=$T$5-SUMIF($N$6:N365,"&gt;"&amp;$B$10,$M$6:M365),(Y366-T366),($T$5-SUMIF($N$6:N365,"&gt;"&amp;$B$10,$M$6:M365)))))),"")</f>
        <v/>
      </c>
      <c r="AB366" s="107"/>
    </row>
    <row r="367" spans="4:28" x14ac:dyDescent="0.25">
      <c r="E367" s="2" t="str">
        <f t="shared" ca="1" si="93"/>
        <v/>
      </c>
      <c r="F367" s="11" t="str">
        <f t="shared" ca="1" si="86"/>
        <v/>
      </c>
      <c r="G367" s="11" t="str">
        <f t="shared" ca="1" si="87"/>
        <v/>
      </c>
      <c r="H367" s="12" t="str">
        <f t="shared" ca="1" si="83"/>
        <v/>
      </c>
      <c r="I367" s="11" t="str">
        <f t="shared" ca="1" si="88"/>
        <v/>
      </c>
      <c r="J367" s="107"/>
      <c r="K367" s="107"/>
      <c r="L367" s="107"/>
      <c r="M367" s="103" t="str">
        <f ca="1">IF(N367&lt;=$B$9,IF(N367&lt;$B$10,0,IF(N367=$B$10,SUM($T$6:T367),IF(N367=$B$10+1,IF((Q367-T367)&lt;=$M$5,(Q367-T367),$M$5),IF((Q367-T367)&lt;=$M$5-SUMIF($N$6:N366,"&gt;"&amp;$B$10,$M$6:M366),(Q367-T367),($M$5-SUMIF($N$6:N366,"&gt;"&amp;$B$10,$M$6:M366)))))),"")</f>
        <v/>
      </c>
      <c r="N367" s="30" t="str">
        <f t="shared" ca="1" si="94"/>
        <v/>
      </c>
      <c r="O367" s="110" t="str">
        <f t="shared" ca="1" si="89"/>
        <v/>
      </c>
      <c r="P367" s="110" t="str">
        <f t="shared" ca="1" si="97"/>
        <v/>
      </c>
      <c r="Q367" s="61" t="str">
        <f t="shared" ca="1" si="84"/>
        <v/>
      </c>
      <c r="R367" s="31" t="str">
        <f t="shared" ca="1" si="90"/>
        <v/>
      </c>
      <c r="S367" s="27" t="str">
        <f t="shared" ca="1" si="95"/>
        <v/>
      </c>
      <c r="T367" s="41" t="str">
        <f t="shared" ca="1" si="98"/>
        <v/>
      </c>
      <c r="U367" s="46"/>
      <c r="W367" s="51" t="str">
        <f t="shared" ca="1" si="96"/>
        <v/>
      </c>
      <c r="X367" s="8" t="str">
        <f t="shared" ca="1" si="91"/>
        <v/>
      </c>
      <c r="Y367" s="58" t="str">
        <f t="shared" ca="1" si="85"/>
        <v/>
      </c>
      <c r="Z367" s="59" t="str">
        <f t="shared" ca="1" si="92"/>
        <v/>
      </c>
      <c r="AA367" s="101" t="str">
        <f ca="1">IF(N367&lt;=$B$9,IF(N367&lt;$B$10,0,IF(N367=$B$10,SUM($T$6:T367),IF(N367=$B$10+1,IF((Y367-T367)&lt;=$T$5,(Y367-T367),$T$5),IF((Y367-T367)&lt;=$T$5-SUMIF($N$6:N366,"&gt;"&amp;$B$10,$M$6:M366),(Y367-T367),($T$5-SUMIF($N$6:N366,"&gt;"&amp;$B$10,$M$6:M366)))))),"")</f>
        <v/>
      </c>
      <c r="AB367" s="107"/>
    </row>
    <row r="368" spans="4:28" x14ac:dyDescent="0.25">
      <c r="E368" s="2" t="str">
        <f t="shared" ca="1" si="93"/>
        <v/>
      </c>
      <c r="F368" s="11" t="str">
        <f t="shared" ca="1" si="86"/>
        <v/>
      </c>
      <c r="G368" s="11" t="str">
        <f t="shared" ca="1" si="87"/>
        <v/>
      </c>
      <c r="H368" s="12" t="str">
        <f t="shared" ca="1" si="83"/>
        <v/>
      </c>
      <c r="I368" s="11" t="str">
        <f t="shared" ca="1" si="88"/>
        <v/>
      </c>
      <c r="J368" s="107"/>
      <c r="K368" s="107"/>
      <c r="L368" s="107"/>
      <c r="M368" s="103" t="str">
        <f ca="1">IF(N368&lt;=$B$9,IF(N368&lt;$B$10,0,IF(N368=$B$10,SUM($T$6:T368),IF(N368=$B$10+1,IF((Q368-T368)&lt;=$M$5,(Q368-T368),$M$5),IF((Q368-T368)&lt;=$M$5-SUMIF($N$6:N367,"&gt;"&amp;$B$10,$M$6:M367),(Q368-T368),($M$5-SUMIF($N$6:N367,"&gt;"&amp;$B$10,$M$6:M367)))))),"")</f>
        <v/>
      </c>
      <c r="N368" s="30" t="str">
        <f t="shared" ca="1" si="94"/>
        <v/>
      </c>
      <c r="O368" s="110" t="str">
        <f t="shared" ca="1" si="89"/>
        <v/>
      </c>
      <c r="P368" s="110" t="str">
        <f t="shared" ca="1" si="97"/>
        <v/>
      </c>
      <c r="Q368" s="61" t="str">
        <f t="shared" ca="1" si="84"/>
        <v/>
      </c>
      <c r="R368" s="31" t="str">
        <f t="shared" ca="1" si="90"/>
        <v/>
      </c>
      <c r="S368" s="27" t="str">
        <f t="shared" ca="1" si="95"/>
        <v/>
      </c>
      <c r="T368" s="41" t="str">
        <f t="shared" ca="1" si="98"/>
        <v/>
      </c>
      <c r="U368" s="46"/>
      <c r="W368" s="51" t="str">
        <f t="shared" ca="1" si="96"/>
        <v/>
      </c>
      <c r="X368" s="8" t="str">
        <f t="shared" ca="1" si="91"/>
        <v/>
      </c>
      <c r="Y368" s="58" t="str">
        <f t="shared" ca="1" si="85"/>
        <v/>
      </c>
      <c r="Z368" s="59" t="str">
        <f t="shared" ca="1" si="92"/>
        <v/>
      </c>
      <c r="AA368" s="101" t="str">
        <f ca="1">IF(N368&lt;=$B$9,IF(N368&lt;$B$10,0,IF(N368=$B$10,SUM($T$6:T368),IF(N368=$B$10+1,IF((Y368-T368)&lt;=$T$5,(Y368-T368),$T$5),IF((Y368-T368)&lt;=$T$5-SUMIF($N$6:N367,"&gt;"&amp;$B$10,$M$6:M367),(Y368-T368),($T$5-SUMIF($N$6:N367,"&gt;"&amp;$B$10,$M$6:M367)))))),"")</f>
        <v/>
      </c>
      <c r="AB368" s="107"/>
    </row>
    <row r="369" spans="5:28" x14ac:dyDescent="0.25">
      <c r="E369" s="2" t="str">
        <f t="shared" ca="1" si="93"/>
        <v/>
      </c>
      <c r="F369" s="11" t="str">
        <f t="shared" ca="1" si="86"/>
        <v/>
      </c>
      <c r="G369" s="11" t="str">
        <f t="shared" ca="1" si="87"/>
        <v/>
      </c>
      <c r="H369" s="12" t="str">
        <f t="shared" ca="1" si="83"/>
        <v/>
      </c>
      <c r="I369" s="11" t="str">
        <f t="shared" ca="1" si="88"/>
        <v/>
      </c>
      <c r="J369" s="107"/>
      <c r="K369" s="107"/>
      <c r="L369" s="107"/>
      <c r="M369" s="103" t="str">
        <f ca="1">IF(N369&lt;=$B$9,IF(N369&lt;$B$10,0,IF(N369=$B$10,SUM($T$6:T369),IF(N369=$B$10+1,IF((Q369-T369)&lt;=$M$5,(Q369-T369),$M$5),IF((Q369-T369)&lt;=$M$5-SUMIF($N$6:N368,"&gt;"&amp;$B$10,$M$6:M368),(Q369-T369),($M$5-SUMIF($N$6:N368,"&gt;"&amp;$B$10,$M$6:M368)))))),"")</f>
        <v/>
      </c>
      <c r="N369" s="30" t="str">
        <f t="shared" ca="1" si="94"/>
        <v/>
      </c>
      <c r="O369" s="110" t="str">
        <f t="shared" ca="1" si="89"/>
        <v/>
      </c>
      <c r="P369" s="110" t="str">
        <f t="shared" ca="1" si="97"/>
        <v/>
      </c>
      <c r="Q369" s="61" t="str">
        <f t="shared" ca="1" si="84"/>
        <v/>
      </c>
      <c r="R369" s="31" t="str">
        <f t="shared" ca="1" si="90"/>
        <v/>
      </c>
      <c r="S369" s="27" t="str">
        <f t="shared" ca="1" si="95"/>
        <v/>
      </c>
      <c r="T369" s="41" t="str">
        <f t="shared" ca="1" si="98"/>
        <v/>
      </c>
      <c r="U369" s="46"/>
      <c r="W369" s="51" t="str">
        <f t="shared" ca="1" si="96"/>
        <v/>
      </c>
      <c r="X369" s="8" t="str">
        <f t="shared" ca="1" si="91"/>
        <v/>
      </c>
      <c r="Y369" s="58" t="str">
        <f t="shared" ca="1" si="85"/>
        <v/>
      </c>
      <c r="Z369" s="59" t="str">
        <f t="shared" ca="1" si="92"/>
        <v/>
      </c>
      <c r="AA369" s="101" t="str">
        <f ca="1">IF(N369&lt;=$B$9,IF(N369&lt;$B$10,0,IF(N369=$B$10,SUM($T$6:T369),IF(N369=$B$10+1,IF((Y369-T369)&lt;=$T$5,(Y369-T369),$T$5),IF((Y369-T369)&lt;=$T$5-SUMIF($N$6:N368,"&gt;"&amp;$B$10,$M$6:M368),(Y369-T369),($T$5-SUMIF($N$6:N368,"&gt;"&amp;$B$10,$M$6:M368)))))),"")</f>
        <v/>
      </c>
      <c r="AB369" s="107"/>
    </row>
    <row r="370" spans="5:28" x14ac:dyDescent="0.25">
      <c r="E370" s="2" t="str">
        <f t="shared" ca="1" si="93"/>
        <v/>
      </c>
      <c r="F370" s="11" t="str">
        <f t="shared" ca="1" si="86"/>
        <v/>
      </c>
      <c r="G370" s="11" t="str">
        <f t="shared" ca="1" si="87"/>
        <v/>
      </c>
      <c r="H370" s="12" t="str">
        <f t="shared" ca="1" si="83"/>
        <v/>
      </c>
      <c r="I370" s="11" t="str">
        <f t="shared" ca="1" si="88"/>
        <v/>
      </c>
      <c r="J370" s="107"/>
      <c r="K370" s="107"/>
      <c r="L370" s="107"/>
      <c r="M370" s="103" t="str">
        <f ca="1">IF(N370&lt;=$B$9,IF(N370&lt;$B$10,0,IF(N370=$B$10,SUM($T$6:T370),IF(N370=$B$10+1,IF((Q370-T370)&lt;=$M$5,(Q370-T370),$M$5),IF((Q370-T370)&lt;=$M$5-SUMIF($N$6:N369,"&gt;"&amp;$B$10,$M$6:M369),(Q370-T370),($M$5-SUMIF($N$6:N369,"&gt;"&amp;$B$10,$M$6:M369)))))),"")</f>
        <v/>
      </c>
      <c r="N370" s="30" t="str">
        <f t="shared" ca="1" si="94"/>
        <v/>
      </c>
      <c r="O370" s="110" t="str">
        <f t="shared" ca="1" si="89"/>
        <v/>
      </c>
      <c r="P370" s="110" t="str">
        <f t="shared" ca="1" si="97"/>
        <v/>
      </c>
      <c r="Q370" s="61" t="str">
        <f t="shared" ca="1" si="84"/>
        <v/>
      </c>
      <c r="R370" s="31" t="str">
        <f t="shared" ca="1" si="90"/>
        <v/>
      </c>
      <c r="S370" s="27" t="str">
        <f t="shared" ca="1" si="95"/>
        <v/>
      </c>
      <c r="T370" s="41" t="str">
        <f t="shared" ca="1" si="98"/>
        <v/>
      </c>
      <c r="U370" s="46"/>
      <c r="W370" s="51" t="str">
        <f t="shared" ca="1" si="96"/>
        <v/>
      </c>
      <c r="X370" s="8" t="str">
        <f t="shared" ca="1" si="91"/>
        <v/>
      </c>
      <c r="Y370" s="58" t="str">
        <f t="shared" ca="1" si="85"/>
        <v/>
      </c>
      <c r="Z370" s="59" t="str">
        <f t="shared" ca="1" si="92"/>
        <v/>
      </c>
      <c r="AA370" s="101" t="str">
        <f ca="1">IF(N370&lt;=$B$9,IF(N370&lt;$B$10,0,IF(N370=$B$10,SUM($T$6:T370),IF(N370=$B$10+1,IF((Y370-T370)&lt;=$T$5,(Y370-T370),$T$5),IF((Y370-T370)&lt;=$T$5-SUMIF($N$6:N369,"&gt;"&amp;$B$10,$M$6:M369),(Y370-T370),($T$5-SUMIF($N$6:N369,"&gt;"&amp;$B$10,$M$6:M369)))))),"")</f>
        <v/>
      </c>
      <c r="AB370" s="107"/>
    </row>
    <row r="371" spans="5:28" x14ac:dyDescent="0.25">
      <c r="E371" s="2" t="str">
        <f t="shared" ca="1" si="93"/>
        <v/>
      </c>
      <c r="F371" s="11" t="str">
        <f t="shared" ca="1" si="86"/>
        <v/>
      </c>
      <c r="G371" s="11" t="str">
        <f t="shared" ca="1" si="87"/>
        <v/>
      </c>
      <c r="H371" s="12" t="str">
        <f t="shared" ca="1" si="83"/>
        <v/>
      </c>
      <c r="I371" s="11" t="str">
        <f t="shared" ca="1" si="88"/>
        <v/>
      </c>
      <c r="J371" s="107"/>
      <c r="K371" s="107"/>
      <c r="L371" s="107"/>
      <c r="M371" s="103" t="str">
        <f ca="1">IF(N371&lt;=$B$9,IF(N371&lt;$B$10,0,IF(N371=$B$10,SUM($T$6:T371),IF(N371=$B$10+1,IF((Q371-T371)&lt;=$M$5,(Q371-T371),$M$5),IF((Q371-T371)&lt;=$M$5-SUMIF($N$6:N370,"&gt;"&amp;$B$10,$M$6:M370),(Q371-T371),($M$5-SUMIF($N$6:N370,"&gt;"&amp;$B$10,$M$6:M370)))))),"")</f>
        <v/>
      </c>
      <c r="N371" s="30" t="str">
        <f t="shared" ca="1" si="94"/>
        <v/>
      </c>
      <c r="O371" s="110" t="str">
        <f t="shared" ca="1" si="89"/>
        <v/>
      </c>
      <c r="P371" s="110" t="str">
        <f t="shared" ca="1" si="97"/>
        <v/>
      </c>
      <c r="Q371" s="61" t="str">
        <f t="shared" ca="1" si="84"/>
        <v/>
      </c>
      <c r="R371" s="31" t="str">
        <f t="shared" ca="1" si="90"/>
        <v/>
      </c>
      <c r="S371" s="27" t="str">
        <f t="shared" ca="1" si="95"/>
        <v/>
      </c>
      <c r="T371" s="41" t="str">
        <f t="shared" ca="1" si="98"/>
        <v/>
      </c>
      <c r="U371" s="46"/>
      <c r="W371" s="51" t="str">
        <f t="shared" ca="1" si="96"/>
        <v/>
      </c>
      <c r="X371" s="8" t="str">
        <f t="shared" ca="1" si="91"/>
        <v/>
      </c>
      <c r="Y371" s="58" t="str">
        <f t="shared" ca="1" si="85"/>
        <v/>
      </c>
      <c r="Z371" s="59" t="str">
        <f t="shared" ca="1" si="92"/>
        <v/>
      </c>
      <c r="AA371" s="101" t="str">
        <f ca="1">IF(N371&lt;=$B$9,IF(N371&lt;$B$10,0,IF(N371=$B$10,SUM($T$6:T371),IF(N371=$B$10+1,IF((Y371-T371)&lt;=$T$5,(Y371-T371),$T$5),IF((Y371-T371)&lt;=$T$5-SUMIF($N$6:N370,"&gt;"&amp;$B$10,$M$6:M370),(Y371-T371),($T$5-SUMIF($N$6:N370,"&gt;"&amp;$B$10,$M$6:M370)))))),"")</f>
        <v/>
      </c>
      <c r="AB371" s="107"/>
    </row>
    <row r="372" spans="5:28" x14ac:dyDescent="0.25">
      <c r="E372" s="2" t="str">
        <f t="shared" ca="1" si="93"/>
        <v/>
      </c>
      <c r="F372" s="11" t="str">
        <f t="shared" ca="1" si="86"/>
        <v/>
      </c>
      <c r="G372" s="11" t="str">
        <f t="shared" ca="1" si="87"/>
        <v/>
      </c>
      <c r="H372" s="12" t="str">
        <f t="shared" ca="1" si="83"/>
        <v/>
      </c>
      <c r="I372" s="11" t="str">
        <f t="shared" ca="1" si="88"/>
        <v/>
      </c>
      <c r="J372" s="107"/>
      <c r="K372" s="107"/>
      <c r="L372" s="107"/>
      <c r="M372" s="103" t="str">
        <f ca="1">IF(N372&lt;=$B$9,IF(N372&lt;$B$10,0,IF(N372=$B$10,SUM($T$6:T372),IF(N372=$B$10+1,IF((Q372-T372)&lt;=$M$5,(Q372-T372),$M$5),IF((Q372-T372)&lt;=$M$5-SUMIF($N$6:N371,"&gt;"&amp;$B$10,$M$6:M371),(Q372-T372),($M$5-SUMIF($N$6:N371,"&gt;"&amp;$B$10,$M$6:M371)))))),"")</f>
        <v/>
      </c>
      <c r="N372" s="30" t="str">
        <f t="shared" ca="1" si="94"/>
        <v/>
      </c>
      <c r="O372" s="110" t="str">
        <f t="shared" ca="1" si="89"/>
        <v/>
      </c>
      <c r="P372" s="110" t="str">
        <f t="shared" ca="1" si="97"/>
        <v/>
      </c>
      <c r="Q372" s="61" t="str">
        <f t="shared" ca="1" si="84"/>
        <v/>
      </c>
      <c r="R372" s="31" t="str">
        <f t="shared" ca="1" si="90"/>
        <v/>
      </c>
      <c r="S372" s="27" t="str">
        <f t="shared" ca="1" si="95"/>
        <v/>
      </c>
      <c r="T372" s="41" t="str">
        <f t="shared" ca="1" si="98"/>
        <v/>
      </c>
      <c r="U372" s="46"/>
      <c r="W372" s="51" t="str">
        <f t="shared" ca="1" si="96"/>
        <v/>
      </c>
      <c r="X372" s="8" t="str">
        <f t="shared" ca="1" si="91"/>
        <v/>
      </c>
      <c r="Y372" s="58" t="str">
        <f t="shared" ca="1" si="85"/>
        <v/>
      </c>
      <c r="Z372" s="59" t="str">
        <f t="shared" ca="1" si="92"/>
        <v/>
      </c>
      <c r="AA372" s="101" t="str">
        <f ca="1">IF(N372&lt;=$B$9,IF(N372&lt;$B$10,0,IF(N372=$B$10,SUM($T$6:T372),IF(N372=$B$10+1,IF((Y372-T372)&lt;=$T$5,(Y372-T372),$T$5),IF((Y372-T372)&lt;=$T$5-SUMIF($N$6:N371,"&gt;"&amp;$B$10,$M$6:M371),(Y372-T372),($T$5-SUMIF($N$6:N371,"&gt;"&amp;$B$10,$M$6:M371)))))),"")</f>
        <v/>
      </c>
      <c r="AB372" s="107"/>
    </row>
    <row r="373" spans="5:28" x14ac:dyDescent="0.25">
      <c r="E373" s="2" t="str">
        <f t="shared" ca="1" si="93"/>
        <v/>
      </c>
      <c r="F373" s="11" t="str">
        <f t="shared" ca="1" si="86"/>
        <v/>
      </c>
      <c r="G373" s="11" t="str">
        <f t="shared" ca="1" si="87"/>
        <v/>
      </c>
      <c r="H373" s="12" t="str">
        <f t="shared" ca="1" si="83"/>
        <v/>
      </c>
      <c r="I373" s="11" t="str">
        <f t="shared" ca="1" si="88"/>
        <v/>
      </c>
      <c r="J373" s="107"/>
      <c r="K373" s="107"/>
      <c r="L373" s="107"/>
      <c r="M373" s="103" t="str">
        <f ca="1">IF(N373&lt;=$B$9,IF(N373&lt;$B$10,0,IF(N373=$B$10,SUM($T$6:T373),IF(N373=$B$10+1,IF((Q373-T373)&lt;=$M$5,(Q373-T373),$M$5),IF((Q373-T373)&lt;=$M$5-SUMIF($N$6:N372,"&gt;"&amp;$B$10,$M$6:M372),(Q373-T373),($M$5-SUMIF($N$6:N372,"&gt;"&amp;$B$10,$M$6:M372)))))),"")</f>
        <v/>
      </c>
      <c r="N373" s="30" t="str">
        <f t="shared" ca="1" si="94"/>
        <v/>
      </c>
      <c r="O373" s="110" t="str">
        <f t="shared" ca="1" si="89"/>
        <v/>
      </c>
      <c r="P373" s="110" t="str">
        <f t="shared" ca="1" si="97"/>
        <v/>
      </c>
      <c r="Q373" s="61" t="str">
        <f t="shared" ca="1" si="84"/>
        <v/>
      </c>
      <c r="R373" s="31" t="str">
        <f t="shared" ca="1" si="90"/>
        <v/>
      </c>
      <c r="S373" s="27" t="str">
        <f t="shared" ca="1" si="95"/>
        <v/>
      </c>
      <c r="T373" s="41" t="str">
        <f t="shared" ca="1" si="98"/>
        <v/>
      </c>
      <c r="U373" s="46"/>
      <c r="W373" s="51" t="str">
        <f t="shared" ca="1" si="96"/>
        <v/>
      </c>
      <c r="X373" s="8" t="str">
        <f t="shared" ca="1" si="91"/>
        <v/>
      </c>
      <c r="Y373" s="58" t="str">
        <f t="shared" ca="1" si="85"/>
        <v/>
      </c>
      <c r="Z373" s="59" t="str">
        <f t="shared" ca="1" si="92"/>
        <v/>
      </c>
      <c r="AA373" s="101" t="str">
        <f ca="1">IF(N373&lt;=$B$9,IF(N373&lt;$B$10,0,IF(N373=$B$10,SUM($T$6:T373),IF(N373=$B$10+1,IF((Y373-T373)&lt;=$T$5,(Y373-T373),$T$5),IF((Y373-T373)&lt;=$T$5-SUMIF($N$6:N372,"&gt;"&amp;$B$10,$M$6:M372),(Y373-T373),($T$5-SUMIF($N$6:N372,"&gt;"&amp;$B$10,$M$6:M372)))))),"")</f>
        <v/>
      </c>
      <c r="AB373" s="107"/>
    </row>
    <row r="374" spans="5:28" x14ac:dyDescent="0.25">
      <c r="E374" s="2" t="str">
        <f t="shared" ca="1" si="93"/>
        <v/>
      </c>
      <c r="F374" s="11" t="str">
        <f t="shared" ca="1" si="86"/>
        <v/>
      </c>
      <c r="G374" s="11" t="str">
        <f t="shared" ca="1" si="87"/>
        <v/>
      </c>
      <c r="H374" s="12" t="str">
        <f t="shared" ca="1" si="83"/>
        <v/>
      </c>
      <c r="I374" s="11" t="str">
        <f t="shared" ca="1" si="88"/>
        <v/>
      </c>
      <c r="J374" s="107"/>
      <c r="K374" s="107"/>
      <c r="L374" s="107"/>
      <c r="M374" s="103" t="str">
        <f ca="1">IF(N374&lt;=$B$9,IF(N374&lt;$B$10,0,IF(N374=$B$10,SUM($T$6:T374),IF(N374=$B$10+1,IF((Q374-T374)&lt;=$M$5,(Q374-T374),$M$5),IF((Q374-T374)&lt;=$M$5-SUMIF($N$6:N373,"&gt;"&amp;$B$10,$M$6:M373),(Q374-T374),($M$5-SUMIF($N$6:N373,"&gt;"&amp;$B$10,$M$6:M373)))))),"")</f>
        <v/>
      </c>
      <c r="N374" s="30" t="str">
        <f t="shared" ca="1" si="94"/>
        <v/>
      </c>
      <c r="O374" s="110" t="str">
        <f t="shared" ca="1" si="89"/>
        <v/>
      </c>
      <c r="P374" s="110" t="str">
        <f t="shared" ca="1" si="97"/>
        <v/>
      </c>
      <c r="Q374" s="61" t="str">
        <f t="shared" ca="1" si="84"/>
        <v/>
      </c>
      <c r="R374" s="31" t="str">
        <f t="shared" ca="1" si="90"/>
        <v/>
      </c>
      <c r="S374" s="27" t="str">
        <f t="shared" ca="1" si="95"/>
        <v/>
      </c>
      <c r="T374" s="41" t="str">
        <f t="shared" ca="1" si="98"/>
        <v/>
      </c>
      <c r="U374" s="46"/>
      <c r="W374" s="51" t="str">
        <f t="shared" ca="1" si="96"/>
        <v/>
      </c>
      <c r="X374" s="8" t="str">
        <f t="shared" ca="1" si="91"/>
        <v/>
      </c>
      <c r="Y374" s="58" t="str">
        <f t="shared" ca="1" si="85"/>
        <v/>
      </c>
      <c r="Z374" s="59" t="str">
        <f t="shared" ca="1" si="92"/>
        <v/>
      </c>
      <c r="AA374" s="101" t="str">
        <f ca="1">IF(N374&lt;=$B$9,IF(N374&lt;$B$10,0,IF(N374=$B$10,SUM($T$6:T374),IF(N374=$B$10+1,IF((Y374-T374)&lt;=$T$5,(Y374-T374),$T$5),IF((Y374-T374)&lt;=$T$5-SUMIF($N$6:N373,"&gt;"&amp;$B$10,$M$6:M373),(Y374-T374),($T$5-SUMIF($N$6:N373,"&gt;"&amp;$B$10,$M$6:M373)))))),"")</f>
        <v/>
      </c>
      <c r="AB374" s="107"/>
    </row>
    <row r="375" spans="5:28" x14ac:dyDescent="0.25">
      <c r="E375" s="2" t="str">
        <f t="shared" ca="1" si="93"/>
        <v/>
      </c>
      <c r="F375" s="11" t="str">
        <f t="shared" ca="1" si="86"/>
        <v/>
      </c>
      <c r="G375" s="11" t="str">
        <f t="shared" ca="1" si="87"/>
        <v/>
      </c>
      <c r="H375" s="12" t="str">
        <f t="shared" ca="1" si="83"/>
        <v/>
      </c>
      <c r="I375" s="11" t="str">
        <f t="shared" ca="1" si="88"/>
        <v/>
      </c>
      <c r="J375" s="107"/>
      <c r="K375" s="107"/>
      <c r="L375" s="107"/>
      <c r="M375" s="103" t="str">
        <f ca="1">IF(N375&lt;=$B$9,IF(N375&lt;$B$10,0,IF(N375=$B$10,SUM($T$6:T375),IF(N375=$B$10+1,IF((Q375-T375)&lt;=$M$5,(Q375-T375),$M$5),IF((Q375-T375)&lt;=$M$5-SUMIF($N$6:N374,"&gt;"&amp;$B$10,$M$6:M374),(Q375-T375),($M$5-SUMIF($N$6:N374,"&gt;"&amp;$B$10,$M$6:M374)))))),"")</f>
        <v/>
      </c>
      <c r="N375" s="30" t="str">
        <f t="shared" ca="1" si="94"/>
        <v/>
      </c>
      <c r="O375" s="110" t="str">
        <f t="shared" ca="1" si="89"/>
        <v/>
      </c>
      <c r="P375" s="110" t="str">
        <f t="shared" ca="1" si="97"/>
        <v/>
      </c>
      <c r="Q375" s="61" t="str">
        <f t="shared" ca="1" si="84"/>
        <v/>
      </c>
      <c r="R375" s="31" t="str">
        <f t="shared" ca="1" si="90"/>
        <v/>
      </c>
      <c r="S375" s="27" t="str">
        <f t="shared" ca="1" si="95"/>
        <v/>
      </c>
      <c r="T375" s="41" t="str">
        <f t="shared" ca="1" si="98"/>
        <v/>
      </c>
      <c r="U375" s="46"/>
      <c r="W375" s="51" t="str">
        <f t="shared" ca="1" si="96"/>
        <v/>
      </c>
      <c r="X375" s="8" t="str">
        <f t="shared" ca="1" si="91"/>
        <v/>
      </c>
      <c r="Y375" s="58" t="str">
        <f t="shared" ca="1" si="85"/>
        <v/>
      </c>
      <c r="Z375" s="59" t="str">
        <f t="shared" ca="1" si="92"/>
        <v/>
      </c>
      <c r="AA375" s="101" t="str">
        <f ca="1">IF(N375&lt;=$B$9,IF(N375&lt;$B$10,0,IF(N375=$B$10,SUM($T$6:T375),IF(N375=$B$10+1,IF((Y375-T375)&lt;=$T$5,(Y375-T375),$T$5),IF((Y375-T375)&lt;=$T$5-SUMIF($N$6:N374,"&gt;"&amp;$B$10,$M$6:M374),(Y375-T375),($T$5-SUMIF($N$6:N374,"&gt;"&amp;$B$10,$M$6:M374)))))),"")</f>
        <v/>
      </c>
      <c r="AB375" s="107"/>
    </row>
    <row r="376" spans="5:28" x14ac:dyDescent="0.25">
      <c r="E376" s="2" t="str">
        <f t="shared" ca="1" si="93"/>
        <v/>
      </c>
      <c r="F376" s="11" t="str">
        <f t="shared" ca="1" si="86"/>
        <v/>
      </c>
      <c r="G376" s="11" t="str">
        <f t="shared" ca="1" si="87"/>
        <v/>
      </c>
      <c r="H376" s="12" t="str">
        <f t="shared" ca="1" si="83"/>
        <v/>
      </c>
      <c r="I376" s="11" t="str">
        <f t="shared" ca="1" si="88"/>
        <v/>
      </c>
      <c r="J376" s="107"/>
      <c r="K376" s="107"/>
      <c r="L376" s="107"/>
      <c r="M376" s="103" t="str">
        <f ca="1">IF(N376&lt;=$B$9,IF(N376&lt;$B$10,0,IF(N376=$B$10,SUM($T$6:T376),IF(N376=$B$10+1,IF((Q376-T376)&lt;=$M$5,(Q376-T376),$M$5),IF((Q376-T376)&lt;=$M$5-SUMIF($N$6:N375,"&gt;"&amp;$B$10,$M$6:M375),(Q376-T376),($M$5-SUMIF($N$6:N375,"&gt;"&amp;$B$10,$M$6:M375)))))),"")</f>
        <v/>
      </c>
      <c r="N376" s="30" t="str">
        <f t="shared" ca="1" si="94"/>
        <v/>
      </c>
      <c r="O376" s="110" t="str">
        <f t="shared" ca="1" si="89"/>
        <v/>
      </c>
      <c r="P376" s="110" t="str">
        <f t="shared" ca="1" si="97"/>
        <v/>
      </c>
      <c r="Q376" s="61" t="str">
        <f t="shared" ca="1" si="84"/>
        <v/>
      </c>
      <c r="R376" s="31" t="str">
        <f t="shared" ca="1" si="90"/>
        <v/>
      </c>
      <c r="S376" s="27" t="str">
        <f t="shared" ca="1" si="95"/>
        <v/>
      </c>
      <c r="T376" s="41" t="str">
        <f t="shared" ca="1" si="98"/>
        <v/>
      </c>
      <c r="U376" s="46"/>
      <c r="W376" s="51" t="str">
        <f t="shared" ca="1" si="96"/>
        <v/>
      </c>
      <c r="X376" s="8" t="str">
        <f t="shared" ca="1" si="91"/>
        <v/>
      </c>
      <c r="Y376" s="58" t="str">
        <f t="shared" ca="1" si="85"/>
        <v/>
      </c>
      <c r="Z376" s="59" t="str">
        <f t="shared" ca="1" si="92"/>
        <v/>
      </c>
      <c r="AA376" s="101" t="str">
        <f ca="1">IF(N376&lt;=$B$9,IF(N376&lt;$B$10,0,IF(N376=$B$10,SUM($T$6:T376),IF(N376=$B$10+1,IF((Y376-T376)&lt;=$T$5,(Y376-T376),$T$5),IF((Y376-T376)&lt;=$T$5-SUMIF($N$6:N375,"&gt;"&amp;$B$10,$M$6:M375),(Y376-T376),($T$5-SUMIF($N$6:N375,"&gt;"&amp;$B$10,$M$6:M375)))))),"")</f>
        <v/>
      </c>
      <c r="AB376" s="107"/>
    </row>
    <row r="377" spans="5:28" x14ac:dyDescent="0.25">
      <c r="E377" s="2" t="str">
        <f t="shared" ca="1" si="93"/>
        <v/>
      </c>
      <c r="F377" s="11" t="str">
        <f t="shared" ca="1" si="86"/>
        <v/>
      </c>
      <c r="G377" s="11" t="str">
        <f t="shared" ca="1" si="87"/>
        <v/>
      </c>
      <c r="H377" s="12" t="str">
        <f t="shared" ca="1" si="83"/>
        <v/>
      </c>
      <c r="I377" s="11" t="str">
        <f t="shared" ca="1" si="88"/>
        <v/>
      </c>
      <c r="J377" s="107"/>
      <c r="K377" s="107"/>
      <c r="L377" s="107"/>
      <c r="M377" s="103" t="str">
        <f ca="1">IF(N377&lt;=$B$9,IF(N377&lt;$B$10,0,IF(N377=$B$10,SUM($T$6:T377),IF(N377=$B$10+1,IF((Q377-T377)&lt;=$M$5,(Q377-T377),$M$5),IF((Q377-T377)&lt;=$M$5-SUMIF($N$6:N376,"&gt;"&amp;$B$10,$M$6:M376),(Q377-T377),($M$5-SUMIF($N$6:N376,"&gt;"&amp;$B$10,$M$6:M376)))))),"")</f>
        <v/>
      </c>
      <c r="N377" s="30" t="str">
        <f t="shared" ca="1" si="94"/>
        <v/>
      </c>
      <c r="O377" s="110" t="str">
        <f t="shared" ca="1" si="89"/>
        <v/>
      </c>
      <c r="P377" s="110" t="str">
        <f t="shared" ca="1" si="97"/>
        <v/>
      </c>
      <c r="Q377" s="61" t="str">
        <f t="shared" ca="1" si="84"/>
        <v/>
      </c>
      <c r="R377" s="31" t="str">
        <f t="shared" ca="1" si="90"/>
        <v/>
      </c>
      <c r="S377" s="27" t="str">
        <f t="shared" ca="1" si="95"/>
        <v/>
      </c>
      <c r="T377" s="41" t="str">
        <f t="shared" ca="1" si="98"/>
        <v/>
      </c>
      <c r="U377" s="46"/>
      <c r="W377" s="51" t="str">
        <f t="shared" ca="1" si="96"/>
        <v/>
      </c>
      <c r="X377" s="8" t="str">
        <f t="shared" ca="1" si="91"/>
        <v/>
      </c>
      <c r="Y377" s="58" t="str">
        <f t="shared" ca="1" si="85"/>
        <v/>
      </c>
      <c r="Z377" s="59" t="str">
        <f t="shared" ca="1" si="92"/>
        <v/>
      </c>
      <c r="AA377" s="101" t="str">
        <f ca="1">IF(N377&lt;=$B$9,IF(N377&lt;$B$10,0,IF(N377=$B$10,SUM($T$6:T377),IF(N377=$B$10+1,IF((Y377-T377)&lt;=$T$5,(Y377-T377),$T$5),IF((Y377-T377)&lt;=$T$5-SUMIF($N$6:N376,"&gt;"&amp;$B$10,$M$6:M376),(Y377-T377),($T$5-SUMIF($N$6:N376,"&gt;"&amp;$B$10,$M$6:M376)))))),"")</f>
        <v/>
      </c>
      <c r="AB377" s="107"/>
    </row>
    <row r="378" spans="5:28" x14ac:dyDescent="0.25">
      <c r="E378" s="2" t="str">
        <f t="shared" ca="1" si="93"/>
        <v/>
      </c>
      <c r="F378" s="11" t="str">
        <f t="shared" ca="1" si="86"/>
        <v/>
      </c>
      <c r="G378" s="11" t="str">
        <f t="shared" ca="1" si="87"/>
        <v/>
      </c>
      <c r="H378" s="12" t="str">
        <f t="shared" ca="1" si="83"/>
        <v/>
      </c>
      <c r="I378" s="11" t="str">
        <f t="shared" ca="1" si="88"/>
        <v/>
      </c>
      <c r="J378" s="107"/>
      <c r="K378" s="107"/>
      <c r="L378" s="107"/>
      <c r="M378" s="103" t="str">
        <f ca="1">IF(N378&lt;=$B$9,IF(N378&lt;$B$10,0,IF(N378=$B$10,SUM($T$6:T378),IF(N378=$B$10+1,IF((Q378-T378)&lt;=$M$5,(Q378-T378),$M$5),IF((Q378-T378)&lt;=$M$5-SUMIF($N$6:N377,"&gt;"&amp;$B$10,$M$6:M377),(Q378-T378),($M$5-SUMIF($N$6:N377,"&gt;"&amp;$B$10,$M$6:M377)))))),"")</f>
        <v/>
      </c>
      <c r="N378" s="30" t="str">
        <f t="shared" ca="1" si="94"/>
        <v/>
      </c>
      <c r="O378" s="110" t="str">
        <f t="shared" ca="1" si="89"/>
        <v/>
      </c>
      <c r="P378" s="110" t="str">
        <f t="shared" ca="1" si="97"/>
        <v/>
      </c>
      <c r="Q378" s="61" t="str">
        <f t="shared" ca="1" si="84"/>
        <v/>
      </c>
      <c r="R378" s="31" t="str">
        <f t="shared" ca="1" si="90"/>
        <v/>
      </c>
      <c r="S378" s="27" t="str">
        <f t="shared" ca="1" si="95"/>
        <v/>
      </c>
      <c r="T378" s="41" t="str">
        <f t="shared" ca="1" si="98"/>
        <v/>
      </c>
      <c r="U378" s="46"/>
      <c r="W378" s="51" t="str">
        <f t="shared" ca="1" si="96"/>
        <v/>
      </c>
      <c r="X378" s="8" t="str">
        <f t="shared" ca="1" si="91"/>
        <v/>
      </c>
      <c r="Y378" s="58" t="str">
        <f t="shared" ca="1" si="85"/>
        <v/>
      </c>
      <c r="Z378" s="59" t="str">
        <f t="shared" ca="1" si="92"/>
        <v/>
      </c>
      <c r="AA378" s="101" t="str">
        <f ca="1">IF(N378&lt;=$B$9,IF(N378&lt;$B$10,0,IF(N378=$B$10,SUM($T$6:T378),IF(N378=$B$10+1,IF((Y378-T378)&lt;=$T$5,(Y378-T378),$T$5),IF((Y378-T378)&lt;=$T$5-SUMIF($N$6:N377,"&gt;"&amp;$B$10,$M$6:M377),(Y378-T378),($T$5-SUMIF($N$6:N377,"&gt;"&amp;$B$10,$M$6:M377)))))),"")</f>
        <v/>
      </c>
      <c r="AB378" s="107"/>
    </row>
    <row r="379" spans="5:28" x14ac:dyDescent="0.25">
      <c r="E379" s="2" t="str">
        <f t="shared" ca="1" si="93"/>
        <v/>
      </c>
      <c r="F379" s="11" t="str">
        <f t="shared" ca="1" si="86"/>
        <v/>
      </c>
      <c r="G379" s="11" t="str">
        <f t="shared" ca="1" si="87"/>
        <v/>
      </c>
      <c r="H379" s="12" t="str">
        <f t="shared" ca="1" si="83"/>
        <v/>
      </c>
      <c r="I379" s="11" t="str">
        <f t="shared" ca="1" si="88"/>
        <v/>
      </c>
      <c r="J379" s="107"/>
      <c r="K379" s="107"/>
      <c r="L379" s="107"/>
      <c r="M379" s="103" t="str">
        <f ca="1">IF(N379&lt;=$B$9,IF(N379&lt;$B$10,0,IF(N379=$B$10,SUM($T$6:T379),IF(N379=$B$10+1,IF((Q379-T379)&lt;=$M$5,(Q379-T379),$M$5),IF((Q379-T379)&lt;=$M$5-SUMIF($N$6:N378,"&gt;"&amp;$B$10,$M$6:M378),(Q379-T379),($M$5-SUMIF($N$6:N378,"&gt;"&amp;$B$10,$M$6:M378)))))),"")</f>
        <v/>
      </c>
      <c r="N379" s="30" t="str">
        <f t="shared" ca="1" si="94"/>
        <v/>
      </c>
      <c r="O379" s="110" t="str">
        <f t="shared" ca="1" si="89"/>
        <v/>
      </c>
      <c r="P379" s="110" t="str">
        <f t="shared" ca="1" si="97"/>
        <v/>
      </c>
      <c r="Q379" s="61" t="str">
        <f t="shared" ca="1" si="84"/>
        <v/>
      </c>
      <c r="R379" s="31" t="str">
        <f t="shared" ca="1" si="90"/>
        <v/>
      </c>
      <c r="S379" s="27" t="str">
        <f t="shared" ca="1" si="95"/>
        <v/>
      </c>
      <c r="T379" s="41" t="str">
        <f t="shared" ca="1" si="98"/>
        <v/>
      </c>
      <c r="U379" s="46"/>
      <c r="W379" s="51" t="str">
        <f t="shared" ca="1" si="96"/>
        <v/>
      </c>
      <c r="X379" s="8" t="str">
        <f t="shared" ca="1" si="91"/>
        <v/>
      </c>
      <c r="Y379" s="58" t="str">
        <f t="shared" ca="1" si="85"/>
        <v/>
      </c>
      <c r="Z379" s="59" t="str">
        <f t="shared" ca="1" si="92"/>
        <v/>
      </c>
      <c r="AA379" s="101" t="str">
        <f ca="1">IF(N379&lt;=$B$9,IF(N379&lt;$B$10,0,IF(N379=$B$10,SUM($T$6:T379),IF(N379=$B$10+1,IF((Y379-T379)&lt;=$T$5,(Y379-T379),$T$5),IF((Y379-T379)&lt;=$T$5-SUMIF($N$6:N378,"&gt;"&amp;$B$10,$M$6:M378),(Y379-T379),($T$5-SUMIF($N$6:N378,"&gt;"&amp;$B$10,$M$6:M378)))))),"")</f>
        <v/>
      </c>
      <c r="AB379" s="107"/>
    </row>
    <row r="380" spans="5:28" x14ac:dyDescent="0.25">
      <c r="E380" s="2" t="str">
        <f t="shared" ca="1" si="93"/>
        <v/>
      </c>
      <c r="F380" s="11" t="str">
        <f t="shared" ca="1" si="86"/>
        <v/>
      </c>
      <c r="G380" s="11" t="str">
        <f t="shared" ca="1" si="87"/>
        <v/>
      </c>
      <c r="H380" s="12" t="str">
        <f t="shared" ca="1" si="83"/>
        <v/>
      </c>
      <c r="I380" s="11" t="str">
        <f t="shared" ca="1" si="88"/>
        <v/>
      </c>
      <c r="J380" s="107"/>
      <c r="K380" s="107"/>
      <c r="L380" s="107"/>
      <c r="M380" s="103" t="str">
        <f ca="1">IF(N380&lt;=$B$9,IF(N380&lt;$B$10,0,IF(N380=$B$10,SUM($T$6:T380),IF(N380=$B$10+1,IF((Q380-T380)&lt;=$M$5,(Q380-T380),$M$5),IF((Q380-T380)&lt;=$M$5-SUMIF($N$6:N379,"&gt;"&amp;$B$10,$M$6:M379),(Q380-T380),($M$5-SUMIF($N$6:N379,"&gt;"&amp;$B$10,$M$6:M379)))))),"")</f>
        <v/>
      </c>
      <c r="N380" s="30" t="str">
        <f t="shared" ca="1" si="94"/>
        <v/>
      </c>
      <c r="O380" s="110" t="str">
        <f t="shared" ca="1" si="89"/>
        <v/>
      </c>
      <c r="P380" s="110" t="str">
        <f t="shared" ca="1" si="97"/>
        <v/>
      </c>
      <c r="Q380" s="61" t="str">
        <f t="shared" ca="1" si="84"/>
        <v/>
      </c>
      <c r="R380" s="31" t="str">
        <f t="shared" ca="1" si="90"/>
        <v/>
      </c>
      <c r="S380" s="27" t="str">
        <f t="shared" ca="1" si="95"/>
        <v/>
      </c>
      <c r="T380" s="41" t="str">
        <f t="shared" ca="1" si="98"/>
        <v/>
      </c>
      <c r="U380" s="46"/>
      <c r="W380" s="51" t="str">
        <f t="shared" ca="1" si="96"/>
        <v/>
      </c>
      <c r="X380" s="8" t="str">
        <f t="shared" ca="1" si="91"/>
        <v/>
      </c>
      <c r="Y380" s="58" t="str">
        <f t="shared" ca="1" si="85"/>
        <v/>
      </c>
      <c r="Z380" s="59" t="str">
        <f t="shared" ca="1" si="92"/>
        <v/>
      </c>
      <c r="AA380" s="101" t="str">
        <f ca="1">IF(N380&lt;=$B$9,IF(N380&lt;$B$10,0,IF(N380=$B$10,SUM($T$6:T380),IF(N380=$B$10+1,IF((Y380-T380)&lt;=$T$5,(Y380-T380),$T$5),IF((Y380-T380)&lt;=$T$5-SUMIF($N$6:N379,"&gt;"&amp;$B$10,$M$6:M379),(Y380-T380),($T$5-SUMIF($N$6:N379,"&gt;"&amp;$B$10,$M$6:M379)))))),"")</f>
        <v/>
      </c>
      <c r="AB380" s="107"/>
    </row>
    <row r="381" spans="5:28" x14ac:dyDescent="0.25">
      <c r="E381" s="2" t="str">
        <f t="shared" ca="1" si="93"/>
        <v/>
      </c>
      <c r="F381" s="11" t="str">
        <f t="shared" ca="1" si="86"/>
        <v/>
      </c>
      <c r="G381" s="11" t="str">
        <f t="shared" ca="1" si="87"/>
        <v/>
      </c>
      <c r="H381" s="12" t="str">
        <f t="shared" ca="1" si="83"/>
        <v/>
      </c>
      <c r="I381" s="11" t="str">
        <f t="shared" ca="1" si="88"/>
        <v/>
      </c>
      <c r="J381" s="107"/>
      <c r="K381" s="107"/>
      <c r="L381" s="107"/>
      <c r="M381" s="103" t="str">
        <f ca="1">IF(N381&lt;=$B$9,IF(N381&lt;$B$10,0,IF(N381=$B$10,SUM($T$6:T381),IF(N381=$B$10+1,IF((Q381-T381)&lt;=$M$5,(Q381-T381),$M$5),IF((Q381-T381)&lt;=$M$5-SUMIF($N$6:N380,"&gt;"&amp;$B$10,$M$6:M380),(Q381-T381),($M$5-SUMIF($N$6:N380,"&gt;"&amp;$B$10,$M$6:M380)))))),"")</f>
        <v/>
      </c>
      <c r="N381" s="30" t="str">
        <f t="shared" ca="1" si="94"/>
        <v/>
      </c>
      <c r="O381" s="110" t="str">
        <f t="shared" ca="1" si="89"/>
        <v/>
      </c>
      <c r="P381" s="110" t="str">
        <f t="shared" ca="1" si="97"/>
        <v/>
      </c>
      <c r="Q381" s="61" t="str">
        <f t="shared" ca="1" si="84"/>
        <v/>
      </c>
      <c r="R381" s="31" t="str">
        <f t="shared" ca="1" si="90"/>
        <v/>
      </c>
      <c r="S381" s="27" t="str">
        <f t="shared" ca="1" si="95"/>
        <v/>
      </c>
      <c r="T381" s="41" t="str">
        <f t="shared" ca="1" si="98"/>
        <v/>
      </c>
      <c r="U381" s="46"/>
      <c r="W381" s="51" t="str">
        <f t="shared" ca="1" si="96"/>
        <v/>
      </c>
      <c r="X381" s="8" t="str">
        <f t="shared" ca="1" si="91"/>
        <v/>
      </c>
      <c r="Y381" s="58" t="str">
        <f t="shared" ca="1" si="85"/>
        <v/>
      </c>
      <c r="Z381" s="59" t="str">
        <f t="shared" ca="1" si="92"/>
        <v/>
      </c>
      <c r="AA381" s="101" t="str">
        <f ca="1">IF(N381&lt;=$B$9,IF(N381&lt;$B$10,0,IF(N381=$B$10,SUM($T$6:T381),IF(N381=$B$10+1,IF((Y381-T381)&lt;=$T$5,(Y381-T381),$T$5),IF((Y381-T381)&lt;=$T$5-SUMIF($N$6:N380,"&gt;"&amp;$B$10,$M$6:M380),(Y381-T381),($T$5-SUMIF($N$6:N380,"&gt;"&amp;$B$10,$M$6:M380)))))),"")</f>
        <v/>
      </c>
      <c r="AB381" s="107"/>
    </row>
    <row r="382" spans="5:28" x14ac:dyDescent="0.25">
      <c r="E382" s="2" t="str">
        <f t="shared" ca="1" si="93"/>
        <v/>
      </c>
      <c r="F382" s="11" t="str">
        <f t="shared" ca="1" si="86"/>
        <v/>
      </c>
      <c r="G382" s="11" t="str">
        <f t="shared" ca="1" si="87"/>
        <v/>
      </c>
      <c r="H382" s="12" t="str">
        <f t="shared" ca="1" si="83"/>
        <v/>
      </c>
      <c r="I382" s="11" t="str">
        <f t="shared" ca="1" si="88"/>
        <v/>
      </c>
      <c r="J382" s="107"/>
      <c r="K382" s="107"/>
      <c r="L382" s="107"/>
      <c r="M382" s="103" t="str">
        <f ca="1">IF(N382&lt;=$B$9,IF(N382&lt;$B$10,0,IF(N382=$B$10,SUM($T$6:T382),IF(N382=$B$10+1,IF((Q382-T382)&lt;=$M$5,(Q382-T382),$M$5),IF((Q382-T382)&lt;=$M$5-SUMIF($N$6:N381,"&gt;"&amp;$B$10,$M$6:M381),(Q382-T382),($M$5-SUMIF($N$6:N381,"&gt;"&amp;$B$10,$M$6:M381)))))),"")</f>
        <v/>
      </c>
      <c r="N382" s="30" t="str">
        <f t="shared" ca="1" si="94"/>
        <v/>
      </c>
      <c r="O382" s="110" t="str">
        <f t="shared" ca="1" si="89"/>
        <v/>
      </c>
      <c r="P382" s="110" t="str">
        <f t="shared" ca="1" si="97"/>
        <v/>
      </c>
      <c r="Q382" s="61" t="str">
        <f t="shared" ca="1" si="84"/>
        <v/>
      </c>
      <c r="R382" s="31" t="str">
        <f t="shared" ca="1" si="90"/>
        <v/>
      </c>
      <c r="S382" s="27" t="str">
        <f t="shared" ca="1" si="95"/>
        <v/>
      </c>
      <c r="T382" s="41" t="str">
        <f t="shared" ca="1" si="98"/>
        <v/>
      </c>
      <c r="U382" s="46"/>
      <c r="W382" s="51" t="str">
        <f t="shared" ca="1" si="96"/>
        <v/>
      </c>
      <c r="X382" s="8" t="str">
        <f t="shared" ca="1" si="91"/>
        <v/>
      </c>
      <c r="Y382" s="58" t="str">
        <f t="shared" ca="1" si="85"/>
        <v/>
      </c>
      <c r="Z382" s="59" t="str">
        <f t="shared" ca="1" si="92"/>
        <v/>
      </c>
      <c r="AA382" s="101" t="str">
        <f ca="1">IF(N382&lt;=$B$9,IF(N382&lt;$B$10,0,IF(N382=$B$10,SUM($T$6:T382),IF(N382=$B$10+1,IF((Y382-T382)&lt;=$T$5,(Y382-T382),$T$5),IF((Y382-T382)&lt;=$T$5-SUMIF($N$6:N381,"&gt;"&amp;$B$10,$M$6:M381),(Y382-T382),($T$5-SUMIF($N$6:N381,"&gt;"&amp;$B$10,$M$6:M381)))))),"")</f>
        <v/>
      </c>
      <c r="AB382" s="107"/>
    </row>
    <row r="383" spans="5:28" x14ac:dyDescent="0.25">
      <c r="E383" s="2" t="str">
        <f t="shared" ca="1" si="93"/>
        <v/>
      </c>
      <c r="F383" s="11" t="str">
        <f t="shared" ca="1" si="86"/>
        <v/>
      </c>
      <c r="G383" s="11" t="str">
        <f t="shared" ca="1" si="87"/>
        <v/>
      </c>
      <c r="H383" s="12" t="str">
        <f t="shared" ca="1" si="83"/>
        <v/>
      </c>
      <c r="I383" s="11" t="str">
        <f t="shared" ca="1" si="88"/>
        <v/>
      </c>
      <c r="J383" s="107"/>
      <c r="K383" s="107"/>
      <c r="L383" s="107"/>
      <c r="M383" s="103" t="str">
        <f ca="1">IF(N383&lt;=$B$9,IF(N383&lt;$B$10,0,IF(N383=$B$10,SUM($T$6:T383),IF(N383=$B$10+1,IF((Q383-T383)&lt;=$M$5,(Q383-T383),$M$5),IF((Q383-T383)&lt;=$M$5-SUMIF($N$6:N382,"&gt;"&amp;$B$10,$M$6:M382),(Q383-T383),($M$5-SUMIF($N$6:N382,"&gt;"&amp;$B$10,$M$6:M382)))))),"")</f>
        <v/>
      </c>
      <c r="N383" s="30" t="str">
        <f t="shared" ca="1" si="94"/>
        <v/>
      </c>
      <c r="O383" s="110" t="str">
        <f t="shared" ca="1" si="89"/>
        <v/>
      </c>
      <c r="P383" s="110" t="str">
        <f t="shared" ca="1" si="97"/>
        <v/>
      </c>
      <c r="Q383" s="61" t="str">
        <f t="shared" ca="1" si="84"/>
        <v/>
      </c>
      <c r="R383" s="31" t="str">
        <f t="shared" ca="1" si="90"/>
        <v/>
      </c>
      <c r="S383" s="27" t="str">
        <f t="shared" ca="1" si="95"/>
        <v/>
      </c>
      <c r="T383" s="41" t="str">
        <f t="shared" ca="1" si="98"/>
        <v/>
      </c>
      <c r="U383" s="46"/>
      <c r="W383" s="51" t="str">
        <f t="shared" ca="1" si="96"/>
        <v/>
      </c>
      <c r="X383" s="8" t="str">
        <f t="shared" ca="1" si="91"/>
        <v/>
      </c>
      <c r="Y383" s="58" t="str">
        <f t="shared" ca="1" si="85"/>
        <v/>
      </c>
      <c r="Z383" s="59" t="str">
        <f t="shared" ca="1" si="92"/>
        <v/>
      </c>
      <c r="AA383" s="101" t="str">
        <f ca="1">IF(N383&lt;=$B$9,IF(N383&lt;$B$10,0,IF(N383=$B$10,SUM($T$6:T383),IF(N383=$B$10+1,IF((Y383-T383)&lt;=$T$5,(Y383-T383),$T$5),IF((Y383-T383)&lt;=$T$5-SUMIF($N$6:N382,"&gt;"&amp;$B$10,$M$6:M382),(Y383-T383),($T$5-SUMIF($N$6:N382,"&gt;"&amp;$B$10,$M$6:M382)))))),"")</f>
        <v/>
      </c>
      <c r="AB383" s="107"/>
    </row>
    <row r="384" spans="5:28" x14ac:dyDescent="0.25">
      <c r="E384" s="2" t="str">
        <f t="shared" ca="1" si="93"/>
        <v/>
      </c>
      <c r="F384" s="11" t="str">
        <f t="shared" ca="1" si="86"/>
        <v/>
      </c>
      <c r="G384" s="11" t="str">
        <f t="shared" ca="1" si="87"/>
        <v/>
      </c>
      <c r="H384" s="12" t="str">
        <f t="shared" ca="1" si="83"/>
        <v/>
      </c>
      <c r="I384" s="11" t="str">
        <f t="shared" ca="1" si="88"/>
        <v/>
      </c>
      <c r="J384" s="107"/>
      <c r="K384" s="107"/>
      <c r="L384" s="107"/>
      <c r="M384" s="103" t="str">
        <f ca="1">IF(N384&lt;=$B$9,IF(N384&lt;$B$10,0,IF(N384=$B$10,SUM($T$6:T384),IF(N384=$B$10+1,IF((Q384-T384)&lt;=$M$5,(Q384-T384),$M$5),IF((Q384-T384)&lt;=$M$5-SUMIF($N$6:N383,"&gt;"&amp;$B$10,$M$6:M383),(Q384-T384),($M$5-SUMIF($N$6:N383,"&gt;"&amp;$B$10,$M$6:M383)))))),"")</f>
        <v/>
      </c>
      <c r="N384" s="30" t="str">
        <f t="shared" ca="1" si="94"/>
        <v/>
      </c>
      <c r="O384" s="110" t="str">
        <f t="shared" ca="1" si="89"/>
        <v/>
      </c>
      <c r="P384" s="110" t="str">
        <f t="shared" ca="1" si="97"/>
        <v/>
      </c>
      <c r="Q384" s="61" t="str">
        <f t="shared" ca="1" si="84"/>
        <v/>
      </c>
      <c r="R384" s="31" t="str">
        <f t="shared" ca="1" si="90"/>
        <v/>
      </c>
      <c r="S384" s="27" t="str">
        <f t="shared" ca="1" si="95"/>
        <v/>
      </c>
      <c r="T384" s="41" t="str">
        <f t="shared" ca="1" si="98"/>
        <v/>
      </c>
      <c r="U384" s="46"/>
      <c r="W384" s="51" t="str">
        <f t="shared" ca="1" si="96"/>
        <v/>
      </c>
      <c r="X384" s="8" t="str">
        <f t="shared" ca="1" si="91"/>
        <v/>
      </c>
      <c r="Y384" s="58" t="str">
        <f t="shared" ca="1" si="85"/>
        <v/>
      </c>
      <c r="Z384" s="59" t="str">
        <f t="shared" ca="1" si="92"/>
        <v/>
      </c>
      <c r="AA384" s="101" t="str">
        <f ca="1">IF(N384&lt;=$B$9,IF(N384&lt;$B$10,0,IF(N384=$B$10,SUM($T$6:T384),IF(N384=$B$10+1,IF((Y384-T384)&lt;=$T$5,(Y384-T384),$T$5),IF((Y384-T384)&lt;=$T$5-SUMIF($N$6:N383,"&gt;"&amp;$B$10,$M$6:M383),(Y384-T384),($T$5-SUMIF($N$6:N383,"&gt;"&amp;$B$10,$M$6:M383)))))),"")</f>
        <v/>
      </c>
      <c r="AB384" s="107"/>
    </row>
    <row r="385" spans="5:27" x14ac:dyDescent="0.25">
      <c r="E385" s="2" t="str">
        <f t="shared" ca="1" si="93"/>
        <v/>
      </c>
      <c r="F385" s="11" t="str">
        <f t="shared" ca="1" si="86"/>
        <v/>
      </c>
      <c r="G385" s="11" t="str">
        <f t="shared" ca="1" si="87"/>
        <v/>
      </c>
      <c r="H385" s="12" t="str">
        <f t="shared" ca="1" si="83"/>
        <v/>
      </c>
      <c r="I385" s="11" t="str">
        <f t="shared" ca="1" si="88"/>
        <v/>
      </c>
      <c r="M385" s="27" t="str">
        <f ca="1">IF(N385&lt;=$B$9,IF((Q385-T385)&lt;=$M$8-SUM($M$9:M384),(Q385-T385),($M$8-SUM($M$9:M384))),"")</f>
        <v/>
      </c>
      <c r="N385" s="30" t="str">
        <f t="shared" ca="1" si="94"/>
        <v/>
      </c>
      <c r="O385" s="110" t="str">
        <f t="shared" ref="O385" ca="1" si="99">IF(N385&lt;=$B$9,Q385-P385,"")</f>
        <v/>
      </c>
      <c r="P385" s="109" t="str">
        <f t="shared" ref="P385" ca="1" si="100">IF(N385&lt;=$B$9,$B$13/360*30*R384+M385,"")</f>
        <v/>
      </c>
      <c r="Q385" s="61" t="str">
        <f ca="1">IF(N385&lt;=$B$9,(-PMT($B$13/12,$B$11,$R$8,0)+IF(N385=$B$9,W385,0)),"")</f>
        <v/>
      </c>
      <c r="R385" s="31" t="str">
        <f t="shared" ref="R385" ca="1" si="101">IF(N385&lt;=$B$9,R384-O385,"")</f>
        <v/>
      </c>
      <c r="S385" s="27" t="str">
        <f t="shared" ref="S385" ca="1" si="102">IF(N385&lt;=$B$9, Q385-H385,"")</f>
        <v/>
      </c>
      <c r="T385" s="41" t="str">
        <f t="shared" ca="1" si="98"/>
        <v/>
      </c>
      <c r="U385" s="46"/>
      <c r="W385" s="51" t="str">
        <f t="shared" ca="1" si="96"/>
        <v/>
      </c>
      <c r="X385" s="8" t="str">
        <f t="shared" ca="1" si="91"/>
        <v/>
      </c>
      <c r="Y385" s="58" t="str">
        <f ca="1">IF(N385&lt;=$B$9,-PMT($B$13/12,$B$11,$R$8,0),"")</f>
        <v/>
      </c>
      <c r="Z385" s="59" t="str">
        <f t="shared" ref="Z385" ca="1" si="103">IF(N385&lt;=$B$9,$B$13/360*30*W384+AA385,"")</f>
        <v/>
      </c>
      <c r="AA385" s="102" t="str">
        <f ca="1">IF(N385&lt;=$B$9,IF((Y385-T385)&lt;=$M$8-SUM($AA$9:AA384),(Y385-T385),($M$8-SUM($AA$9:AA384))),"")</f>
        <v/>
      </c>
    </row>
    <row r="386" spans="5:27" x14ac:dyDescent="0.25">
      <c r="M386" s="27"/>
      <c r="O386" s="14"/>
      <c r="Q386" s="61"/>
      <c r="S386" s="27"/>
      <c r="T386" s="41"/>
      <c r="U386" s="46"/>
      <c r="W386" s="51"/>
      <c r="X386" s="8"/>
      <c r="Y386" s="58"/>
      <c r="Z386" s="59"/>
      <c r="AA386" s="62"/>
    </row>
    <row r="387" spans="5:27" x14ac:dyDescent="0.25">
      <c r="M387" s="27"/>
      <c r="O387" s="14"/>
      <c r="Q387" s="61"/>
      <c r="S387" s="27"/>
      <c r="T387" s="41"/>
      <c r="U387" s="46"/>
      <c r="W387" s="51"/>
      <c r="X387" s="8"/>
      <c r="Y387" s="58"/>
      <c r="Z387" s="59"/>
      <c r="AA387" s="62"/>
    </row>
    <row r="388" spans="5:27" x14ac:dyDescent="0.25">
      <c r="M388" s="27"/>
      <c r="O388" s="14"/>
      <c r="Q388" s="61"/>
      <c r="S388" s="27"/>
      <c r="T388" s="41"/>
      <c r="U388" s="46"/>
      <c r="W388" s="51"/>
      <c r="X388" s="8"/>
      <c r="Y388" s="58"/>
      <c r="Z388" s="59"/>
      <c r="AA388" s="62"/>
    </row>
    <row r="389" spans="5:27" x14ac:dyDescent="0.25">
      <c r="M389" s="27"/>
      <c r="O389" s="14"/>
      <c r="Q389" s="61"/>
      <c r="S389" s="27"/>
      <c r="T389" s="41"/>
      <c r="U389" s="46"/>
      <c r="W389" s="51"/>
      <c r="X389" s="8"/>
      <c r="Y389" s="58"/>
      <c r="Z389" s="59"/>
      <c r="AA389" s="62"/>
    </row>
    <row r="390" spans="5:27" x14ac:dyDescent="0.25">
      <c r="M390" s="27"/>
      <c r="O390" s="14"/>
      <c r="Q390" s="61"/>
      <c r="S390" s="27"/>
      <c r="T390" s="41"/>
      <c r="U390" s="46"/>
      <c r="W390" s="51"/>
      <c r="X390" s="8"/>
      <c r="Y390" s="58"/>
      <c r="Z390" s="59"/>
      <c r="AA390" s="62"/>
    </row>
    <row r="391" spans="5:27" x14ac:dyDescent="0.25">
      <c r="M391" s="27"/>
      <c r="O391" s="14"/>
      <c r="Q391" s="61"/>
      <c r="S391" s="27"/>
      <c r="T391" s="41"/>
      <c r="U391" s="46"/>
      <c r="W391" s="51"/>
      <c r="X391" s="8"/>
      <c r="Y391" s="58"/>
      <c r="Z391" s="59"/>
      <c r="AA391" s="62"/>
    </row>
    <row r="392" spans="5:27" x14ac:dyDescent="0.25">
      <c r="M392" s="27"/>
      <c r="O392" s="14"/>
      <c r="Q392" s="61"/>
      <c r="S392" s="27"/>
      <c r="T392" s="41"/>
      <c r="U392" s="46"/>
      <c r="W392" s="51"/>
      <c r="X392" s="8"/>
      <c r="Y392" s="58"/>
      <c r="Z392" s="59"/>
      <c r="AA392" s="62"/>
    </row>
    <row r="393" spans="5:27" x14ac:dyDescent="0.25">
      <c r="M393" s="27"/>
      <c r="O393" s="14"/>
      <c r="Q393" s="61"/>
      <c r="S393" s="27"/>
      <c r="T393" s="41"/>
      <c r="U393" s="46"/>
      <c r="W393" s="51"/>
      <c r="X393" s="8"/>
      <c r="Y393" s="58"/>
      <c r="Z393" s="59"/>
      <c r="AA393" s="62"/>
    </row>
    <row r="394" spans="5:27" x14ac:dyDescent="0.25">
      <c r="M394" s="27"/>
      <c r="O394" s="14"/>
      <c r="Q394" s="61"/>
      <c r="S394" s="27"/>
      <c r="T394" s="41"/>
      <c r="U394" s="46"/>
      <c r="W394" s="51"/>
      <c r="X394" s="8"/>
      <c r="Y394" s="58"/>
      <c r="Z394" s="59"/>
      <c r="AA394" s="62"/>
    </row>
    <row r="395" spans="5:27" x14ac:dyDescent="0.25">
      <c r="M395" s="27"/>
      <c r="O395" s="14"/>
      <c r="Q395" s="61"/>
      <c r="S395" s="27"/>
      <c r="T395" s="41"/>
      <c r="U395" s="46"/>
      <c r="W395" s="51"/>
      <c r="X395" s="8"/>
      <c r="Y395" s="58"/>
      <c r="Z395" s="59"/>
      <c r="AA395" s="62"/>
    </row>
    <row r="396" spans="5:27" x14ac:dyDescent="0.25">
      <c r="M396" s="27"/>
      <c r="O396" s="14"/>
      <c r="Q396" s="61"/>
      <c r="S396" s="27"/>
      <c r="T396" s="41"/>
      <c r="U396" s="46"/>
      <c r="W396" s="51"/>
      <c r="X396" s="8"/>
      <c r="Y396" s="58"/>
      <c r="Z396" s="59"/>
      <c r="AA396" s="62"/>
    </row>
    <row r="397" spans="5:27" x14ac:dyDescent="0.25">
      <c r="M397" s="27"/>
      <c r="O397" s="14"/>
      <c r="Q397" s="61"/>
      <c r="S397" s="27"/>
      <c r="T397" s="41"/>
      <c r="U397" s="46"/>
      <c r="W397" s="51"/>
      <c r="X397" s="8"/>
      <c r="Y397" s="58"/>
      <c r="Z397" s="59"/>
      <c r="AA397" s="62"/>
    </row>
    <row r="398" spans="5:27" x14ac:dyDescent="0.25">
      <c r="M398" s="27"/>
      <c r="O398" s="14"/>
      <c r="Q398" s="61"/>
      <c r="S398" s="27"/>
      <c r="T398" s="41"/>
      <c r="U398" s="46"/>
      <c r="W398" s="51"/>
      <c r="X398" s="8"/>
      <c r="Y398" s="58"/>
      <c r="Z398" s="59"/>
      <c r="AA398" s="62"/>
    </row>
    <row r="399" spans="5:27" x14ac:dyDescent="0.25">
      <c r="M399" s="27"/>
      <c r="O399" s="14"/>
      <c r="Q399" s="61"/>
      <c r="S399" s="27"/>
      <c r="T399" s="41"/>
      <c r="U399" s="46"/>
      <c r="W399" s="51"/>
      <c r="X399" s="8"/>
      <c r="Y399" s="58"/>
      <c r="Z399" s="59"/>
      <c r="AA399" s="62"/>
    </row>
    <row r="400" spans="5:27" x14ac:dyDescent="0.25">
      <c r="M400" s="27"/>
      <c r="O400" s="14"/>
      <c r="Q400" s="61"/>
      <c r="S400" s="27"/>
      <c r="T400" s="41"/>
      <c r="U400" s="46"/>
      <c r="W400" s="51"/>
      <c r="X400" s="8"/>
      <c r="Y400" s="58"/>
      <c r="Z400" s="59"/>
      <c r="AA400" s="62"/>
    </row>
    <row r="401" spans="13:27" x14ac:dyDescent="0.25">
      <c r="M401" s="27"/>
      <c r="O401" s="14"/>
      <c r="Q401" s="61"/>
      <c r="S401" s="27"/>
      <c r="T401" s="41"/>
      <c r="U401" s="46"/>
      <c r="W401" s="51"/>
      <c r="X401" s="8"/>
      <c r="Y401" s="58"/>
      <c r="Z401" s="59"/>
      <c r="AA401" s="62"/>
    </row>
    <row r="402" spans="13:27" x14ac:dyDescent="0.25">
      <c r="M402" s="27"/>
      <c r="O402" s="14"/>
      <c r="Q402" s="61"/>
      <c r="S402" s="27"/>
      <c r="T402" s="41"/>
      <c r="U402" s="46"/>
      <c r="W402" s="51"/>
      <c r="X402" s="8"/>
      <c r="Y402" s="58"/>
      <c r="Z402" s="59"/>
      <c r="AA402" s="62"/>
    </row>
    <row r="403" spans="13:27" x14ac:dyDescent="0.25">
      <c r="M403" s="27"/>
      <c r="O403" s="14"/>
      <c r="Q403" s="61"/>
      <c r="S403" s="27"/>
      <c r="T403" s="41"/>
      <c r="U403" s="46"/>
      <c r="W403" s="51"/>
      <c r="X403" s="8"/>
      <c r="Y403" s="58"/>
      <c r="Z403" s="59"/>
      <c r="AA403" s="62"/>
    </row>
    <row r="404" spans="13:27" x14ac:dyDescent="0.25">
      <c r="M404" s="27"/>
      <c r="O404" s="14"/>
      <c r="Q404" s="61"/>
      <c r="S404" s="27"/>
      <c r="T404" s="41"/>
      <c r="U404" s="46"/>
      <c r="W404" s="51"/>
      <c r="X404" s="8"/>
      <c r="Y404" s="58"/>
      <c r="Z404" s="59"/>
      <c r="AA404" s="62"/>
    </row>
    <row r="405" spans="13:27" x14ac:dyDescent="0.25">
      <c r="M405" s="27"/>
      <c r="O405" s="14"/>
      <c r="Q405" s="61"/>
      <c r="S405" s="27"/>
      <c r="T405" s="41"/>
      <c r="U405" s="46"/>
      <c r="W405" s="51"/>
      <c r="X405" s="8"/>
      <c r="Y405" s="58"/>
      <c r="Z405" s="59"/>
      <c r="AA405" s="62"/>
    </row>
    <row r="406" spans="13:27" x14ac:dyDescent="0.25">
      <c r="M406" s="27"/>
      <c r="O406" s="14"/>
      <c r="Q406" s="61"/>
      <c r="S406" s="27"/>
      <c r="T406" s="41"/>
      <c r="U406" s="46"/>
      <c r="W406" s="51"/>
      <c r="X406" s="8"/>
      <c r="Y406" s="58"/>
      <c r="Z406" s="59"/>
      <c r="AA406" s="62"/>
    </row>
    <row r="407" spans="13:27" x14ac:dyDescent="0.25">
      <c r="M407" s="27"/>
      <c r="O407" s="14"/>
      <c r="Q407" s="61"/>
      <c r="S407" s="27"/>
      <c r="T407" s="41"/>
      <c r="U407" s="46"/>
      <c r="W407" s="51"/>
      <c r="X407" s="8"/>
      <c r="Y407" s="58"/>
      <c r="Z407" s="59"/>
      <c r="AA407" s="62"/>
    </row>
    <row r="408" spans="13:27" x14ac:dyDescent="0.25">
      <c r="M408" s="27"/>
      <c r="O408" s="14"/>
      <c r="Q408" s="61"/>
      <c r="S408" s="27"/>
      <c r="T408" s="41"/>
      <c r="U408" s="46"/>
      <c r="W408" s="51"/>
      <c r="X408" s="8"/>
      <c r="Y408" s="58"/>
      <c r="Z408" s="59"/>
      <c r="AA408" s="62"/>
    </row>
    <row r="409" spans="13:27" x14ac:dyDescent="0.25">
      <c r="M409" s="27"/>
      <c r="O409" s="14"/>
      <c r="Q409" s="61"/>
      <c r="S409" s="27"/>
      <c r="T409" s="41"/>
      <c r="U409" s="46"/>
      <c r="W409" s="51"/>
      <c r="X409" s="8"/>
      <c r="Y409" s="58"/>
      <c r="Z409" s="59"/>
      <c r="AA409" s="62"/>
    </row>
    <row r="410" spans="13:27" x14ac:dyDescent="0.25">
      <c r="M410" s="27"/>
      <c r="O410" s="14"/>
      <c r="Q410" s="61"/>
      <c r="S410" s="27"/>
      <c r="T410" s="41"/>
      <c r="U410" s="46"/>
      <c r="W410" s="51"/>
      <c r="X410" s="8"/>
      <c r="Y410" s="58"/>
      <c r="Z410" s="59"/>
      <c r="AA410" s="62"/>
    </row>
    <row r="411" spans="13:27" x14ac:dyDescent="0.25">
      <c r="M411" s="27"/>
      <c r="O411" s="14"/>
      <c r="Q411" s="61"/>
      <c r="S411" s="27"/>
      <c r="T411" s="41"/>
      <c r="U411" s="46"/>
      <c r="W411" s="51"/>
      <c r="X411" s="8"/>
      <c r="Y411" s="58"/>
      <c r="Z411" s="59"/>
      <c r="AA411" s="62"/>
    </row>
    <row r="412" spans="13:27" x14ac:dyDescent="0.25">
      <c r="M412" s="27"/>
      <c r="O412" s="14"/>
      <c r="Q412" s="61"/>
      <c r="S412" s="27"/>
      <c r="T412" s="41"/>
      <c r="U412" s="46"/>
      <c r="W412" s="51"/>
      <c r="X412" s="8"/>
      <c r="Y412" s="58"/>
      <c r="Z412" s="59"/>
      <c r="AA412" s="62"/>
    </row>
    <row r="413" spans="13:27" x14ac:dyDescent="0.25">
      <c r="M413" s="27"/>
      <c r="O413" s="14"/>
      <c r="Q413" s="61"/>
      <c r="S413" s="27"/>
      <c r="T413" s="41"/>
      <c r="U413" s="46"/>
      <c r="W413" s="51"/>
      <c r="X413" s="8"/>
      <c r="Y413" s="58"/>
      <c r="Z413" s="59"/>
      <c r="AA413" s="62"/>
    </row>
    <row r="414" spans="13:27" x14ac:dyDescent="0.25">
      <c r="M414" s="27"/>
      <c r="O414" s="14"/>
      <c r="Q414" s="61"/>
      <c r="S414" s="27"/>
      <c r="T414" s="41"/>
      <c r="U414" s="46"/>
      <c r="W414" s="51"/>
      <c r="X414" s="8"/>
      <c r="Y414" s="58"/>
      <c r="Z414" s="59"/>
      <c r="AA414" s="62"/>
    </row>
    <row r="415" spans="13:27" x14ac:dyDescent="0.25">
      <c r="M415" s="27"/>
      <c r="O415" s="14"/>
      <c r="Q415" s="61"/>
      <c r="S415" s="27"/>
      <c r="T415" s="41"/>
      <c r="U415" s="46"/>
      <c r="W415" s="51"/>
      <c r="X415" s="8"/>
      <c r="Y415" s="58"/>
      <c r="Z415" s="59"/>
      <c r="AA415" s="62"/>
    </row>
    <row r="416" spans="13:27" x14ac:dyDescent="0.25">
      <c r="M416" s="27"/>
      <c r="O416" s="14"/>
      <c r="Q416" s="61"/>
      <c r="S416" s="27"/>
      <c r="T416" s="41"/>
      <c r="U416" s="46"/>
      <c r="W416" s="51"/>
      <c r="X416" s="8"/>
      <c r="Y416" s="58"/>
      <c r="Z416" s="59"/>
      <c r="AA416" s="62"/>
    </row>
    <row r="417" spans="13:27" x14ac:dyDescent="0.25">
      <c r="M417" s="27"/>
      <c r="O417" s="14"/>
      <c r="Q417" s="61"/>
      <c r="S417" s="27"/>
      <c r="T417" s="41"/>
      <c r="U417" s="46"/>
      <c r="W417" s="51"/>
      <c r="X417" s="8"/>
      <c r="Y417" s="58"/>
      <c r="Z417" s="59"/>
      <c r="AA417" s="62"/>
    </row>
    <row r="418" spans="13:27" x14ac:dyDescent="0.25">
      <c r="M418" s="27"/>
      <c r="O418" s="14"/>
      <c r="Q418" s="61"/>
      <c r="S418" s="27"/>
      <c r="T418" s="41"/>
      <c r="U418" s="46"/>
      <c r="W418" s="51"/>
      <c r="X418" s="8"/>
      <c r="Y418" s="58"/>
      <c r="Z418" s="59"/>
      <c r="AA418" s="62"/>
    </row>
    <row r="419" spans="13:27" x14ac:dyDescent="0.25">
      <c r="M419" s="27"/>
      <c r="O419" s="14"/>
      <c r="Q419" s="61"/>
      <c r="S419" s="27"/>
      <c r="T419" s="41"/>
      <c r="U419" s="46"/>
      <c r="W419" s="51"/>
      <c r="X419" s="8"/>
      <c r="Y419" s="58"/>
      <c r="Z419" s="59"/>
      <c r="AA419" s="62"/>
    </row>
    <row r="420" spans="13:27" x14ac:dyDescent="0.25">
      <c r="M420" s="27"/>
      <c r="O420" s="14"/>
      <c r="Q420" s="61"/>
      <c r="S420" s="27"/>
      <c r="T420" s="41"/>
      <c r="U420" s="46"/>
      <c r="W420" s="51"/>
      <c r="X420" s="8"/>
      <c r="Y420" s="58"/>
      <c r="Z420" s="59"/>
      <c r="AA420" s="62"/>
    </row>
    <row r="421" spans="13:27" x14ac:dyDescent="0.25">
      <c r="M421" s="27"/>
      <c r="O421" s="14"/>
      <c r="Q421" s="61"/>
      <c r="S421" s="27"/>
      <c r="T421" s="41"/>
      <c r="U421" s="46"/>
      <c r="W421" s="51"/>
      <c r="X421" s="8"/>
      <c r="Y421" s="58"/>
      <c r="Z421" s="59"/>
      <c r="AA421" s="62"/>
    </row>
    <row r="422" spans="13:27" x14ac:dyDescent="0.25">
      <c r="M422" s="27"/>
      <c r="O422" s="14"/>
      <c r="Q422" s="61"/>
      <c r="S422" s="27"/>
      <c r="T422" s="41"/>
      <c r="U422" s="46"/>
      <c r="W422" s="51"/>
      <c r="X422" s="8"/>
      <c r="Y422" s="58"/>
      <c r="Z422" s="59"/>
      <c r="AA422" s="62"/>
    </row>
    <row r="423" spans="13:27" x14ac:dyDescent="0.25">
      <c r="M423" s="27"/>
      <c r="O423" s="14"/>
      <c r="Q423" s="61"/>
      <c r="S423" s="27"/>
      <c r="T423" s="41"/>
      <c r="U423" s="46"/>
      <c r="W423" s="51"/>
      <c r="X423" s="8"/>
      <c r="Y423" s="58"/>
      <c r="Z423" s="59"/>
      <c r="AA423" s="62"/>
    </row>
    <row r="424" spans="13:27" x14ac:dyDescent="0.25">
      <c r="M424" s="27"/>
      <c r="O424" s="14"/>
      <c r="Q424" s="61"/>
      <c r="S424" s="27"/>
      <c r="T424" s="41"/>
      <c r="U424" s="46"/>
      <c r="W424" s="51"/>
      <c r="X424" s="8"/>
      <c r="Y424" s="58"/>
      <c r="Z424" s="59"/>
      <c r="AA424" s="62"/>
    </row>
    <row r="425" spans="13:27" x14ac:dyDescent="0.25">
      <c r="M425" s="27"/>
      <c r="O425" s="14"/>
      <c r="Q425" s="61"/>
      <c r="S425" s="27"/>
      <c r="T425" s="41"/>
      <c r="U425" s="46"/>
      <c r="W425" s="51"/>
      <c r="X425" s="8"/>
      <c r="Y425" s="58"/>
      <c r="Z425" s="59"/>
      <c r="AA425" s="62"/>
    </row>
    <row r="426" spans="13:27" x14ac:dyDescent="0.25">
      <c r="M426" s="27"/>
      <c r="O426" s="14"/>
      <c r="Q426" s="61"/>
      <c r="S426" s="27"/>
      <c r="T426" s="41"/>
      <c r="U426" s="46"/>
      <c r="W426" s="51"/>
      <c r="X426" s="8"/>
      <c r="Y426" s="58"/>
      <c r="Z426" s="59"/>
      <c r="AA426" s="62"/>
    </row>
    <row r="427" spans="13:27" x14ac:dyDescent="0.25">
      <c r="M427" s="27"/>
      <c r="O427" s="14"/>
      <c r="Q427" s="61"/>
      <c r="S427" s="27"/>
      <c r="T427" s="41"/>
      <c r="U427" s="46"/>
      <c r="W427" s="51"/>
      <c r="X427" s="8"/>
      <c r="Y427" s="58"/>
      <c r="Z427" s="59"/>
      <c r="AA427" s="62"/>
    </row>
    <row r="428" spans="13:27" x14ac:dyDescent="0.25">
      <c r="M428" s="27"/>
      <c r="O428" s="14"/>
      <c r="Q428" s="61"/>
      <c r="S428" s="27"/>
      <c r="T428" s="41"/>
      <c r="U428" s="46"/>
      <c r="W428" s="51"/>
      <c r="X428" s="8"/>
      <c r="Y428" s="58"/>
      <c r="Z428" s="59"/>
      <c r="AA428" s="62"/>
    </row>
    <row r="429" spans="13:27" x14ac:dyDescent="0.25">
      <c r="M429" s="27"/>
      <c r="O429" s="14"/>
      <c r="Q429" s="61"/>
      <c r="S429" s="27"/>
      <c r="T429" s="41"/>
      <c r="U429" s="46"/>
      <c r="W429" s="51"/>
      <c r="X429" s="8"/>
      <c r="Y429" s="58"/>
      <c r="Z429" s="59"/>
      <c r="AA429" s="62"/>
    </row>
    <row r="430" spans="13:27" x14ac:dyDescent="0.25">
      <c r="M430" s="27"/>
      <c r="O430" s="14"/>
      <c r="Q430" s="61"/>
      <c r="S430" s="27"/>
      <c r="T430" s="41"/>
      <c r="U430" s="46"/>
      <c r="W430" s="51"/>
      <c r="X430" s="8"/>
      <c r="Y430" s="58"/>
      <c r="Z430" s="59"/>
      <c r="AA430" s="62"/>
    </row>
    <row r="431" spans="13:27" x14ac:dyDescent="0.25">
      <c r="M431" s="27"/>
      <c r="O431" s="14"/>
      <c r="Q431" s="61"/>
      <c r="S431" s="27"/>
      <c r="T431" s="41"/>
      <c r="U431" s="46"/>
      <c r="W431" s="51"/>
      <c r="X431" s="8"/>
      <c r="Y431" s="58"/>
      <c r="Z431" s="59"/>
      <c r="AA431" s="62"/>
    </row>
    <row r="432" spans="13:27" x14ac:dyDescent="0.25">
      <c r="M432" s="27"/>
      <c r="O432" s="14"/>
      <c r="Q432" s="61"/>
      <c r="S432" s="27"/>
      <c r="T432" s="41"/>
      <c r="U432" s="46"/>
      <c r="W432" s="51"/>
      <c r="X432" s="8"/>
      <c r="Y432" s="58"/>
      <c r="Z432" s="59"/>
      <c r="AA432" s="62"/>
    </row>
    <row r="433" spans="13:27" x14ac:dyDescent="0.25">
      <c r="M433" s="27"/>
      <c r="O433" s="14"/>
      <c r="Q433" s="61"/>
      <c r="S433" s="27"/>
      <c r="T433" s="41"/>
      <c r="U433" s="46"/>
      <c r="W433" s="51"/>
      <c r="X433" s="8"/>
      <c r="Y433" s="58"/>
      <c r="Z433" s="59"/>
      <c r="AA433" s="62"/>
    </row>
    <row r="434" spans="13:27" x14ac:dyDescent="0.25">
      <c r="M434" s="27"/>
      <c r="O434" s="14"/>
      <c r="Q434" s="61"/>
      <c r="S434" s="27"/>
      <c r="T434" s="41"/>
      <c r="U434" s="46"/>
      <c r="W434" s="51"/>
      <c r="X434" s="8"/>
      <c r="Y434" s="58"/>
      <c r="Z434" s="59"/>
      <c r="AA434" s="62"/>
    </row>
    <row r="435" spans="13:27" x14ac:dyDescent="0.25">
      <c r="M435" s="27"/>
      <c r="O435" s="14"/>
      <c r="Q435" s="61"/>
      <c r="S435" s="27"/>
      <c r="T435" s="41"/>
      <c r="U435" s="46"/>
      <c r="W435" s="51"/>
      <c r="X435" s="8"/>
      <c r="Y435" s="58"/>
      <c r="Z435" s="59"/>
      <c r="AA435" s="62"/>
    </row>
    <row r="436" spans="13:27" x14ac:dyDescent="0.25">
      <c r="M436" s="27"/>
      <c r="O436" s="14"/>
      <c r="Q436" s="61"/>
      <c r="S436" s="27"/>
      <c r="T436" s="41"/>
      <c r="U436" s="46"/>
      <c r="W436" s="51"/>
      <c r="X436" s="8"/>
      <c r="Y436" s="58"/>
      <c r="Z436" s="59"/>
      <c r="AA436" s="62"/>
    </row>
    <row r="437" spans="13:27" x14ac:dyDescent="0.25">
      <c r="M437" s="27"/>
      <c r="O437" s="14"/>
      <c r="Q437" s="61"/>
      <c r="S437" s="27"/>
      <c r="T437" s="41"/>
      <c r="U437" s="46"/>
      <c r="W437" s="51"/>
      <c r="X437" s="8"/>
      <c r="Y437" s="58"/>
      <c r="Z437" s="59"/>
      <c r="AA437" s="62"/>
    </row>
    <row r="438" spans="13:27" x14ac:dyDescent="0.25">
      <c r="M438" s="27"/>
      <c r="O438" s="14"/>
      <c r="Q438" s="61"/>
      <c r="S438" s="27"/>
      <c r="T438" s="41"/>
      <c r="U438" s="46"/>
      <c r="W438" s="51"/>
      <c r="X438" s="8"/>
      <c r="Y438" s="58"/>
      <c r="Z438" s="59"/>
      <c r="AA438" s="62"/>
    </row>
    <row r="439" spans="13:27" x14ac:dyDescent="0.25">
      <c r="M439" s="27"/>
      <c r="O439" s="14"/>
      <c r="Q439" s="61"/>
      <c r="S439" s="27"/>
      <c r="T439" s="41"/>
      <c r="U439" s="46"/>
      <c r="W439" s="51"/>
      <c r="X439" s="8"/>
      <c r="Y439" s="58"/>
      <c r="Z439" s="59"/>
      <c r="AA439" s="62"/>
    </row>
    <row r="440" spans="13:27" x14ac:dyDescent="0.25">
      <c r="M440" s="27"/>
      <c r="O440" s="14"/>
      <c r="Q440" s="61"/>
      <c r="S440" s="27"/>
      <c r="T440" s="41"/>
      <c r="U440" s="46"/>
      <c r="W440" s="51"/>
      <c r="X440" s="8"/>
      <c r="Y440" s="58"/>
      <c r="Z440" s="59"/>
      <c r="AA440" s="62"/>
    </row>
    <row r="441" spans="13:27" x14ac:dyDescent="0.25">
      <c r="M441" s="27"/>
      <c r="O441" s="14"/>
      <c r="Q441" s="61"/>
      <c r="S441" s="27"/>
      <c r="T441" s="41"/>
      <c r="U441" s="46"/>
      <c r="W441" s="51"/>
      <c r="X441" s="8"/>
      <c r="Y441" s="58"/>
      <c r="Z441" s="59"/>
      <c r="AA441" s="62"/>
    </row>
    <row r="442" spans="13:27" x14ac:dyDescent="0.25">
      <c r="M442" s="27"/>
      <c r="O442" s="14"/>
      <c r="Q442" s="61"/>
      <c r="S442" s="27"/>
      <c r="T442" s="41"/>
      <c r="U442" s="46"/>
      <c r="W442" s="51"/>
      <c r="X442" s="8"/>
      <c r="Y442" s="58"/>
      <c r="Z442" s="59"/>
      <c r="AA442" s="62"/>
    </row>
    <row r="443" spans="13:27" x14ac:dyDescent="0.25">
      <c r="M443" s="27"/>
      <c r="O443" s="14"/>
      <c r="Q443" s="61"/>
      <c r="S443" s="27"/>
      <c r="T443" s="41"/>
      <c r="U443" s="46"/>
      <c r="W443" s="51"/>
      <c r="X443" s="8"/>
      <c r="Y443" s="58"/>
      <c r="Z443" s="59"/>
      <c r="AA443" s="62"/>
    </row>
    <row r="444" spans="13:27" x14ac:dyDescent="0.25">
      <c r="M444" s="27"/>
      <c r="O444" s="14"/>
      <c r="Q444" s="61"/>
      <c r="S444" s="27"/>
      <c r="T444" s="41"/>
      <c r="U444" s="46"/>
      <c r="W444" s="51"/>
      <c r="X444" s="8"/>
      <c r="Y444" s="58"/>
      <c r="Z444" s="59"/>
      <c r="AA444" s="62"/>
    </row>
    <row r="445" spans="13:27" x14ac:dyDescent="0.25">
      <c r="M445" s="27"/>
      <c r="O445" s="14"/>
      <c r="Q445" s="61"/>
      <c r="S445" s="27"/>
      <c r="T445" s="41"/>
      <c r="U445" s="46"/>
      <c r="W445" s="51"/>
      <c r="X445" s="8"/>
      <c r="Y445" s="58"/>
      <c r="Z445" s="59"/>
      <c r="AA445" s="62"/>
    </row>
    <row r="446" spans="13:27" x14ac:dyDescent="0.25">
      <c r="M446" s="27"/>
      <c r="O446" s="14"/>
      <c r="Q446" s="61"/>
      <c r="S446" s="27"/>
      <c r="T446" s="41"/>
      <c r="U446" s="46"/>
      <c r="W446" s="51"/>
      <c r="X446" s="8"/>
      <c r="Y446" s="58"/>
      <c r="Z446" s="59"/>
      <c r="AA446" s="62"/>
    </row>
    <row r="447" spans="13:27" x14ac:dyDescent="0.25">
      <c r="M447" s="27"/>
      <c r="O447" s="14"/>
      <c r="Q447" s="61"/>
      <c r="S447" s="27"/>
      <c r="T447" s="41"/>
      <c r="U447" s="46"/>
      <c r="W447" s="51"/>
      <c r="X447" s="8"/>
      <c r="Y447" s="58"/>
      <c r="Z447" s="59"/>
      <c r="AA447" s="62"/>
    </row>
    <row r="448" spans="13:27" x14ac:dyDescent="0.25">
      <c r="M448" s="27"/>
      <c r="O448" s="14"/>
      <c r="Q448" s="61"/>
      <c r="S448" s="27"/>
      <c r="T448" s="41"/>
      <c r="U448" s="46"/>
      <c r="W448" s="51"/>
      <c r="X448" s="8"/>
      <c r="Y448" s="58"/>
      <c r="Z448" s="59"/>
      <c r="AA448" s="62"/>
    </row>
    <row r="449" spans="13:27" x14ac:dyDescent="0.25">
      <c r="M449" s="27"/>
      <c r="O449" s="14"/>
      <c r="Q449" s="61"/>
      <c r="S449" s="27"/>
      <c r="T449" s="41"/>
      <c r="U449" s="46"/>
      <c r="W449" s="51"/>
      <c r="X449" s="8"/>
      <c r="Y449" s="58"/>
      <c r="Z449" s="59"/>
      <c r="AA449" s="62"/>
    </row>
    <row r="450" spans="13:27" x14ac:dyDescent="0.25">
      <c r="M450" s="27"/>
      <c r="O450" s="14"/>
      <c r="Q450" s="61"/>
      <c r="S450" s="27"/>
      <c r="T450" s="41"/>
      <c r="U450" s="46"/>
      <c r="W450" s="51"/>
      <c r="X450" s="8"/>
      <c r="Y450" s="58"/>
      <c r="Z450" s="59"/>
      <c r="AA450" s="62"/>
    </row>
    <row r="451" spans="13:27" x14ac:dyDescent="0.25">
      <c r="M451" s="27"/>
      <c r="O451" s="14"/>
      <c r="Q451" s="61"/>
      <c r="S451" s="27"/>
      <c r="T451" s="41"/>
      <c r="U451" s="46"/>
      <c r="W451" s="51"/>
      <c r="X451" s="8"/>
      <c r="Y451" s="58"/>
      <c r="Z451" s="59"/>
      <c r="AA451" s="62"/>
    </row>
    <row r="452" spans="13:27" x14ac:dyDescent="0.25">
      <c r="M452" s="27"/>
      <c r="O452" s="14"/>
      <c r="Q452" s="61"/>
      <c r="S452" s="27"/>
      <c r="T452" s="41"/>
      <c r="U452" s="46"/>
      <c r="W452" s="51"/>
      <c r="X452" s="8"/>
      <c r="Y452" s="58"/>
      <c r="Z452" s="59"/>
      <c r="AA452" s="62"/>
    </row>
    <row r="453" spans="13:27" x14ac:dyDescent="0.25">
      <c r="M453" s="27"/>
      <c r="O453" s="14"/>
      <c r="Q453" s="61"/>
      <c r="S453" s="27"/>
      <c r="T453" s="41"/>
      <c r="U453" s="46"/>
      <c r="W453" s="51"/>
      <c r="X453" s="8"/>
      <c r="Y453" s="58"/>
      <c r="Z453" s="59"/>
      <c r="AA453" s="62"/>
    </row>
    <row r="454" spans="13:27" x14ac:dyDescent="0.25">
      <c r="M454" s="27"/>
      <c r="O454" s="14"/>
      <c r="Q454" s="61"/>
      <c r="S454" s="27"/>
      <c r="T454" s="41"/>
      <c r="U454" s="46"/>
      <c r="W454" s="51"/>
      <c r="X454" s="8"/>
      <c r="Y454" s="58"/>
      <c r="Z454" s="59"/>
      <c r="AA454" s="62"/>
    </row>
    <row r="455" spans="13:27" x14ac:dyDescent="0.25">
      <c r="M455" s="27"/>
      <c r="O455" s="14"/>
      <c r="Q455" s="61"/>
      <c r="S455" s="27"/>
      <c r="T455" s="41"/>
      <c r="U455" s="46"/>
      <c r="W455" s="51"/>
      <c r="X455" s="8"/>
      <c r="Y455" s="58"/>
      <c r="Z455" s="59"/>
      <c r="AA455" s="62"/>
    </row>
    <row r="456" spans="13:27" x14ac:dyDescent="0.25">
      <c r="M456" s="27"/>
      <c r="O456" s="14"/>
      <c r="Q456" s="61"/>
      <c r="S456" s="27"/>
      <c r="T456" s="41"/>
      <c r="U456" s="46"/>
      <c r="W456" s="51"/>
      <c r="X456" s="8"/>
      <c r="Y456" s="58"/>
      <c r="Z456" s="59"/>
      <c r="AA456" s="62"/>
    </row>
    <row r="457" spans="13:27" x14ac:dyDescent="0.25">
      <c r="M457" s="27"/>
      <c r="O457" s="14"/>
      <c r="Q457" s="61"/>
      <c r="S457" s="27"/>
      <c r="T457" s="41"/>
      <c r="U457" s="46"/>
      <c r="W457" s="51"/>
      <c r="X457" s="8"/>
      <c r="Y457" s="58"/>
      <c r="Z457" s="59"/>
      <c r="AA457" s="62"/>
    </row>
    <row r="458" spans="13:27" x14ac:dyDescent="0.25">
      <c r="M458" s="27"/>
      <c r="O458" s="14"/>
      <c r="Q458" s="61"/>
      <c r="S458" s="27"/>
      <c r="T458" s="41"/>
      <c r="U458" s="46"/>
      <c r="W458" s="51"/>
      <c r="X458" s="8"/>
      <c r="Y458" s="58"/>
      <c r="Z458" s="59"/>
      <c r="AA458" s="62"/>
    </row>
    <row r="459" spans="13:27" x14ac:dyDescent="0.25">
      <c r="M459" s="27"/>
      <c r="O459" s="14"/>
      <c r="Q459" s="61"/>
      <c r="S459" s="27"/>
      <c r="T459" s="41"/>
      <c r="U459" s="46"/>
      <c r="W459" s="51"/>
      <c r="X459" s="8"/>
      <c r="Y459" s="58"/>
      <c r="Z459" s="59"/>
      <c r="AA459" s="62"/>
    </row>
    <row r="460" spans="13:27" x14ac:dyDescent="0.25">
      <c r="M460" s="27"/>
      <c r="O460" s="14"/>
      <c r="Q460" s="61"/>
      <c r="S460" s="27"/>
      <c r="T460" s="41"/>
      <c r="U460" s="46"/>
      <c r="W460" s="51"/>
      <c r="X460" s="8"/>
      <c r="Y460" s="58"/>
      <c r="Z460" s="59"/>
      <c r="AA460" s="62"/>
    </row>
    <row r="461" spans="13:27" x14ac:dyDescent="0.25">
      <c r="M461" s="27"/>
      <c r="O461" s="14"/>
      <c r="Q461" s="61"/>
      <c r="S461" s="27"/>
      <c r="T461" s="41"/>
      <c r="U461" s="46"/>
      <c r="W461" s="51"/>
      <c r="X461" s="8"/>
      <c r="Y461" s="58"/>
      <c r="Z461" s="59"/>
      <c r="AA461" s="62"/>
    </row>
    <row r="462" spans="13:27" x14ac:dyDescent="0.25">
      <c r="M462" s="27"/>
      <c r="O462" s="14"/>
      <c r="Q462" s="61"/>
      <c r="S462" s="27"/>
      <c r="T462" s="41"/>
      <c r="U462" s="46"/>
      <c r="W462" s="51"/>
      <c r="X462" s="8"/>
      <c r="Y462" s="58"/>
      <c r="Z462" s="59"/>
      <c r="AA462" s="62"/>
    </row>
    <row r="463" spans="13:27" x14ac:dyDescent="0.25">
      <c r="M463" s="27"/>
      <c r="O463" s="14"/>
      <c r="Q463" s="61"/>
      <c r="S463" s="27"/>
      <c r="T463" s="41"/>
      <c r="U463" s="46"/>
      <c r="W463" s="51"/>
      <c r="X463" s="8"/>
      <c r="Y463" s="58"/>
      <c r="Z463" s="59"/>
      <c r="AA463" s="62"/>
    </row>
    <row r="464" spans="13:27" x14ac:dyDescent="0.25">
      <c r="M464" s="27"/>
      <c r="O464" s="14"/>
      <c r="Q464" s="61"/>
      <c r="S464" s="27"/>
      <c r="T464" s="41"/>
      <c r="U464" s="46"/>
      <c r="W464" s="51"/>
      <c r="X464" s="8"/>
      <c r="Y464" s="58"/>
      <c r="Z464" s="59"/>
      <c r="AA464" s="62"/>
    </row>
    <row r="465" spans="13:27" x14ac:dyDescent="0.25">
      <c r="M465" s="27"/>
      <c r="O465" s="14"/>
      <c r="Q465" s="61"/>
      <c r="S465" s="27"/>
      <c r="T465" s="41"/>
      <c r="U465" s="46"/>
      <c r="W465" s="51"/>
      <c r="X465" s="8"/>
      <c r="Y465" s="58"/>
      <c r="Z465" s="59"/>
      <c r="AA465" s="62"/>
    </row>
    <row r="466" spans="13:27" x14ac:dyDescent="0.25">
      <c r="M466" s="27"/>
      <c r="O466" s="14"/>
      <c r="Q466" s="61"/>
      <c r="S466" s="27"/>
      <c r="T466" s="41"/>
      <c r="U466" s="46"/>
      <c r="W466" s="51"/>
      <c r="X466" s="8"/>
      <c r="Y466" s="58"/>
      <c r="Z466" s="59"/>
      <c r="AA466" s="62"/>
    </row>
  </sheetData>
  <sheetProtection password="F1E1" sheet="1" selectLockedCells="1"/>
  <conditionalFormatting sqref="M6:M17">
    <cfRule type="cellIs" dxfId="2" priority="13" operator="equal">
      <formula>$M$5</formula>
    </cfRule>
  </conditionalFormatting>
  <conditionalFormatting sqref="N6:Q11">
    <cfRule type="containsBlanks" dxfId="1" priority="2">
      <formula>LEN(TRIM(N6))=0</formula>
    </cfRule>
  </conditionalFormatting>
  <conditionalFormatting sqref="L1:R1048576">
    <cfRule type="expression" dxfId="0" priority="1">
      <formula>$B$10=0</formula>
    </cfRule>
  </conditionalFormatting>
  <hyperlinks>
    <hyperlink ref="D1" location="Symulacja!A3" display="Powrót"/>
  </hyperlink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Symulacja</vt:lpstr>
      <vt:lpstr>Harmonogramy spłat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2020-06-03T19:33:38Z</dcterms:modified>
</cp:coreProperties>
</file>